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pwcapac-my.sharepoint.com/personal/muhammad_s_m_saleem_pwc_com/Documents/Desktop/Batch 10/"/>
    </mc:Choice>
  </mc:AlternateContent>
  <xr:revisionPtr revIDLastSave="1473" documentId="8_{CEABA9D5-B1F1-45E1-943E-182FFFB2DDB3}" xr6:coauthVersionLast="47" xr6:coauthVersionMax="47" xr10:uidLastSave="{CE48CC48-98FB-4433-9494-DFB1845E5AFB}"/>
  <bookViews>
    <workbookView xWindow="-108" yWindow="-108" windowWidth="23256" windowHeight="12456" activeTab="4" xr2:uid="{00000000-000D-0000-FFFF-FFFF00000000}"/>
  </bookViews>
  <sheets>
    <sheet name="Links" sheetId="9" r:id="rId1"/>
    <sheet name="1" sheetId="4" r:id="rId2"/>
    <sheet name="2" sheetId="3" r:id="rId3"/>
    <sheet name="3" sheetId="1" r:id="rId4"/>
    <sheet name="4" sheetId="10" r:id="rId5"/>
    <sheet name="5" sheetId="12" r:id="rId6"/>
    <sheet name="6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4" l="1"/>
  <c r="D19" i="14"/>
  <c r="D18" i="14"/>
  <c r="F7" i="10"/>
  <c r="F8" i="10"/>
  <c r="F9" i="10"/>
  <c r="F10" i="10"/>
  <c r="F11" i="10"/>
  <c r="F12" i="10"/>
  <c r="F13" i="10"/>
  <c r="F14" i="10"/>
  <c r="F15" i="10"/>
  <c r="F16" i="10"/>
  <c r="E7" i="10"/>
  <c r="E8" i="10"/>
  <c r="E9" i="10"/>
  <c r="E10" i="10"/>
  <c r="E11" i="10"/>
  <c r="E12" i="10"/>
  <c r="E13" i="10"/>
  <c r="E14" i="10"/>
  <c r="E15" i="10"/>
  <c r="E16" i="10"/>
  <c r="D7" i="10"/>
  <c r="D8" i="10"/>
  <c r="D9" i="10"/>
  <c r="D10" i="10"/>
  <c r="D11" i="10"/>
  <c r="D12" i="10"/>
  <c r="D13" i="10"/>
  <c r="D14" i="10"/>
  <c r="D15" i="10"/>
  <c r="D16" i="10"/>
  <c r="I9" i="12"/>
  <c r="I10" i="12"/>
  <c r="I11" i="12"/>
  <c r="I8" i="12"/>
  <c r="J9" i="12"/>
  <c r="J10" i="12"/>
  <c r="J11" i="12"/>
  <c r="J8" i="12"/>
  <c r="H9" i="12"/>
  <c r="H10" i="12"/>
  <c r="H11" i="12"/>
  <c r="H8" i="12"/>
  <c r="F9" i="1"/>
  <c r="F10" i="1"/>
  <c r="F11" i="1"/>
  <c r="F12" i="1"/>
  <c r="F8" i="1"/>
  <c r="E9" i="1"/>
  <c r="E10" i="1"/>
  <c r="E11" i="1"/>
  <c r="E12" i="1"/>
  <c r="E8" i="1"/>
  <c r="F8" i="3"/>
  <c r="F9" i="3"/>
  <c r="F10" i="3"/>
  <c r="F11" i="3"/>
  <c r="F7" i="3"/>
  <c r="D8" i="3"/>
  <c r="D9" i="3"/>
  <c r="D10" i="3"/>
  <c r="D11" i="3"/>
  <c r="D7" i="3"/>
  <c r="E8" i="3"/>
  <c r="E9" i="3"/>
  <c r="E10" i="3"/>
  <c r="E11" i="3"/>
  <c r="E7" i="3"/>
  <c r="J11" i="4"/>
  <c r="H30" i="4"/>
  <c r="H29" i="4"/>
  <c r="H27" i="4"/>
  <c r="H26" i="4"/>
  <c r="H23" i="4"/>
  <c r="H21" i="4"/>
  <c r="H7" i="4"/>
  <c r="H6" i="4"/>
  <c r="H19" i="4"/>
  <c r="H16" i="4"/>
  <c r="H14" i="4"/>
  <c r="H11" i="4"/>
  <c r="H9" i="4"/>
  <c r="H5" i="4"/>
  <c r="D27" i="9"/>
  <c r="E27" i="9"/>
  <c r="F27" i="9"/>
  <c r="C27" i="9"/>
  <c r="I20" i="9"/>
  <c r="I19" i="9"/>
  <c r="I18" i="9"/>
  <c r="I17" i="9"/>
  <c r="I16" i="9"/>
  <c r="O5" i="9"/>
  <c r="P5" i="9"/>
  <c r="O6" i="9"/>
  <c r="P6" i="9"/>
  <c r="O7" i="9"/>
  <c r="P7" i="9"/>
  <c r="O8" i="9"/>
  <c r="P8" i="9"/>
  <c r="O9" i="9"/>
  <c r="P9" i="9"/>
  <c r="N6" i="9"/>
  <c r="N7" i="9"/>
  <c r="N8" i="9"/>
  <c r="N9" i="9"/>
  <c r="N5" i="9"/>
  <c r="E10" i="9"/>
  <c r="H6" i="9"/>
  <c r="I6" i="9"/>
  <c r="J6" i="9"/>
  <c r="H7" i="9"/>
  <c r="I7" i="9"/>
  <c r="J7" i="9"/>
  <c r="H8" i="9"/>
  <c r="I8" i="9"/>
  <c r="J8" i="9"/>
  <c r="H9" i="9"/>
  <c r="I9" i="9"/>
  <c r="J9" i="9"/>
  <c r="I5" i="9"/>
  <c r="J5" i="9"/>
  <c r="H5" i="9"/>
  <c r="J29" i="4"/>
  <c r="C8" i="3" l="1"/>
</calcChain>
</file>

<file path=xl/sharedStrings.xml><?xml version="1.0" encoding="utf-8"?>
<sst xmlns="http://schemas.openxmlformats.org/spreadsheetml/2006/main" count="161" uniqueCount="100">
  <si>
    <t>Not vaccinated</t>
  </si>
  <si>
    <t>Pfizer</t>
  </si>
  <si>
    <t>Sinovac</t>
  </si>
  <si>
    <t>Vaccinated</t>
  </si>
  <si>
    <t>First dose</t>
  </si>
  <si>
    <t>Second dose</t>
  </si>
  <si>
    <t>America</t>
  </si>
  <si>
    <t>China</t>
  </si>
  <si>
    <t>Ahmad</t>
  </si>
  <si>
    <t>Bilal</t>
  </si>
  <si>
    <t>Usman</t>
  </si>
  <si>
    <t>Nabeel</t>
  </si>
  <si>
    <t>Sinopharm</t>
  </si>
  <si>
    <t>Omer</t>
  </si>
  <si>
    <t>Date of dose</t>
  </si>
  <si>
    <t>Status</t>
  </si>
  <si>
    <t>Allowed to travel</t>
  </si>
  <si>
    <t>Tueday</t>
  </si>
  <si>
    <t>Monday</t>
  </si>
  <si>
    <t>Smaller</t>
  </si>
  <si>
    <t>Equal</t>
  </si>
  <si>
    <t>Greater</t>
  </si>
  <si>
    <t>True/ False</t>
  </si>
  <si>
    <t>USA</t>
  </si>
  <si>
    <t>A</t>
  </si>
  <si>
    <t>B</t>
  </si>
  <si>
    <t>C</t>
  </si>
  <si>
    <t>D</t>
  </si>
  <si>
    <t>Dose 1</t>
  </si>
  <si>
    <t>Dose 2</t>
  </si>
  <si>
    <t>Lion</t>
  </si>
  <si>
    <t>Cat</t>
  </si>
  <si>
    <t>Dog</t>
  </si>
  <si>
    <t>Apple</t>
  </si>
  <si>
    <t>Banana</t>
  </si>
  <si>
    <t>Grape</t>
  </si>
  <si>
    <t>Melon</t>
  </si>
  <si>
    <t>Less than 10,000</t>
  </si>
  <si>
    <t>Equal and Greater than 10,000</t>
  </si>
  <si>
    <t>Sales</t>
  </si>
  <si>
    <t>Commission</t>
  </si>
  <si>
    <t>Equal and Greater than 50,000</t>
  </si>
  <si>
    <t>Daily Allowance</t>
  </si>
  <si>
    <t>Calculate total Allowance using a single formula</t>
  </si>
  <si>
    <t>Tuesday</t>
  </si>
  <si>
    <t>Wednesday</t>
  </si>
  <si>
    <t>Thursday</t>
  </si>
  <si>
    <t>Friday</t>
  </si>
  <si>
    <t>Total Allowance</t>
  </si>
  <si>
    <t>Lahore</t>
  </si>
  <si>
    <t>Agent</t>
  </si>
  <si>
    <t>City</t>
  </si>
  <si>
    <t>Hassan</t>
  </si>
  <si>
    <t>Swat</t>
  </si>
  <si>
    <t>Ali</t>
  </si>
  <si>
    <t>Islambaad</t>
  </si>
  <si>
    <t>Elephant</t>
  </si>
  <si>
    <t>Relative Reference</t>
  </si>
  <si>
    <t>Absolute reference</t>
  </si>
  <si>
    <t>E</t>
  </si>
  <si>
    <t>R</t>
  </si>
  <si>
    <t>F</t>
  </si>
  <si>
    <t>G</t>
  </si>
  <si>
    <t>H</t>
  </si>
  <si>
    <t>Y</t>
  </si>
  <si>
    <t>Bat</t>
  </si>
  <si>
    <t>Leaves</t>
  </si>
  <si>
    <t>Any of the above</t>
  </si>
  <si>
    <t>Equal and Greater than 100,000</t>
  </si>
  <si>
    <t>Berry</t>
  </si>
  <si>
    <t>Logical</t>
  </si>
  <si>
    <t>P</t>
  </si>
  <si>
    <t>Tick</t>
  </si>
  <si>
    <t>Cross</t>
  </si>
  <si>
    <t>O</t>
  </si>
  <si>
    <t>Wingdings 2</t>
  </si>
  <si>
    <r>
      <t>IF(AND</t>
    </r>
    <r>
      <rPr>
        <sz val="11"/>
        <color rgb="FFFFC000"/>
        <rFont val="Calibri"/>
        <family val="2"/>
        <scheme val="minor"/>
      </rPr>
      <t>(</t>
    </r>
    <r>
      <rPr>
        <sz val="11"/>
        <color rgb="FFFF0000"/>
        <rFont val="Calibri"/>
        <family val="2"/>
        <scheme val="minor"/>
      </rPr>
      <t>C10=$H$3</t>
    </r>
    <r>
      <rPr>
        <sz val="11"/>
        <color theme="1"/>
        <rFont val="Calibri"/>
        <family val="2"/>
        <scheme val="minor"/>
      </rPr>
      <t>,</t>
    </r>
    <r>
      <rPr>
        <sz val="11"/>
        <color theme="9" tint="0.39997558519241921"/>
        <rFont val="Calibri"/>
        <family val="2"/>
        <scheme val="minor"/>
      </rPr>
      <t>OR(D10=$H$3,D10=$G$3)</t>
    </r>
    <r>
      <rPr>
        <sz val="11"/>
        <color rgb="FFFFC000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,"P","O")</t>
    </r>
  </si>
  <si>
    <t xml:space="preserve">Count </t>
  </si>
  <si>
    <t>Numbers</t>
  </si>
  <si>
    <t>Count A</t>
  </si>
  <si>
    <t>All cells that are not empty</t>
  </si>
  <si>
    <t>Count if</t>
  </si>
  <si>
    <t>Counts based on a condition</t>
  </si>
  <si>
    <t>Counts blanks in a Series</t>
  </si>
  <si>
    <t>Cont Blank</t>
  </si>
  <si>
    <t xml:space="preserve">Spell check </t>
  </si>
  <si>
    <t>F7</t>
  </si>
  <si>
    <t>Find</t>
  </si>
  <si>
    <t>Ctrl f</t>
  </si>
  <si>
    <t>Find and replace</t>
  </si>
  <si>
    <t>Ctrl h</t>
  </si>
  <si>
    <t>-</t>
  </si>
  <si>
    <t>Find &amp; Select</t>
  </si>
  <si>
    <t>F5</t>
  </si>
  <si>
    <r>
      <t>IF</t>
    </r>
    <r>
      <rPr>
        <sz val="11"/>
        <color theme="7"/>
        <rFont val="Calibri"/>
        <family val="2"/>
        <scheme val="minor"/>
      </rPr>
      <t>(C7&lt;10000,$F$3</t>
    </r>
    <r>
      <rPr>
        <sz val="11"/>
        <color theme="1"/>
        <rFont val="Calibri"/>
        <family val="2"/>
        <scheme val="minor"/>
      </rPr>
      <t>,I</t>
    </r>
    <r>
      <rPr>
        <sz val="11"/>
        <color theme="8"/>
        <rFont val="Calibri"/>
        <family val="2"/>
        <scheme val="minor"/>
      </rPr>
      <t>F(C7&gt;=100000,$I$3</t>
    </r>
    <r>
      <rPr>
        <sz val="11"/>
        <color theme="1"/>
        <rFont val="Calibri"/>
        <family val="2"/>
        <scheme val="minor"/>
      </rPr>
      <t>,</t>
    </r>
    <r>
      <rPr>
        <sz val="11"/>
        <color theme="5" tint="-0.249977111117893"/>
        <rFont val="Calibri"/>
        <family val="2"/>
        <scheme val="minor"/>
      </rPr>
      <t>IF(C7&gt;=50000,$H$3</t>
    </r>
    <r>
      <rPr>
        <sz val="11"/>
        <color rgb="FF00B050"/>
        <rFont val="Calibri"/>
        <family val="2"/>
        <scheme val="minor"/>
      </rPr>
      <t>,$G$3</t>
    </r>
    <r>
      <rPr>
        <sz val="11"/>
        <color theme="1"/>
        <rFont val="Calibri"/>
        <family val="2"/>
        <scheme val="minor"/>
      </rPr>
      <t>)))</t>
    </r>
  </si>
  <si>
    <t>Less than 10000</t>
  </si>
  <si>
    <t>fail</t>
  </si>
  <si>
    <t>equal or greater 
than 100000</t>
  </si>
  <si>
    <t>equal or greater 
than 50000</t>
  </si>
  <si>
    <t>Sumifs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</si>
</sst>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70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00B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5" fontId="0" fillId="0" borderId="0" xfId="0" applyNumberFormat="1" applyAlignment="1">
      <alignment horizontal="center"/>
    </xf>
    <xf numFmtId="15" fontId="0" fillId="0" borderId="0" xfId="0" applyNumberFormat="1"/>
    <xf numFmtId="3" fontId="0" fillId="0" borderId="0" xfId="0" applyNumberFormat="1"/>
    <xf numFmtId="9" fontId="0" fillId="0" borderId="0" xfId="2" applyFont="1"/>
    <xf numFmtId="165" fontId="0" fillId="0" borderId="0" xfId="3" applyNumberFormat="1" applyFont="1"/>
    <xf numFmtId="165" fontId="4" fillId="2" borderId="1" xfId="3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166" fontId="1" fillId="0" borderId="0" xfId="1" applyNumberFormat="1" applyFont="1" applyAlignment="1">
      <alignment horizontal="center"/>
    </xf>
    <xf numFmtId="0" fontId="0" fillId="0" borderId="0" xfId="0" applyFill="1"/>
    <xf numFmtId="0" fontId="0" fillId="3" borderId="0" xfId="0" applyFill="1"/>
    <xf numFmtId="0" fontId="2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5" fontId="0" fillId="0" borderId="0" xfId="0" applyNumberFormat="1" applyFill="1" applyBorder="1" applyAlignment="1">
      <alignment horizontal="center"/>
    </xf>
    <xf numFmtId="9" fontId="0" fillId="0" borderId="0" xfId="2" applyFont="1" applyFill="1"/>
    <xf numFmtId="15" fontId="0" fillId="0" borderId="0" xfId="0" applyNumberFormat="1" applyAlignment="1">
      <alignment horizontal="left"/>
    </xf>
    <xf numFmtId="15" fontId="0" fillId="0" borderId="0" xfId="0" applyNumberFormat="1" applyFill="1" applyAlignment="1">
      <alignment horizontal="left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4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ont="1" applyFill="1" applyBorder="1"/>
    <xf numFmtId="0" fontId="0" fillId="0" borderId="9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Fill="1" applyBorder="1"/>
    <xf numFmtId="0" fontId="0" fillId="0" borderId="14" xfId="0" applyBorder="1"/>
    <xf numFmtId="0" fontId="0" fillId="0" borderId="1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Border="1"/>
    <xf numFmtId="0" fontId="0" fillId="5" borderId="11" xfId="0" applyFill="1" applyBorder="1"/>
    <xf numFmtId="0" fontId="2" fillId="0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15" fontId="0" fillId="0" borderId="0" xfId="0" applyNumberFormat="1" applyFill="1" applyBorder="1"/>
    <xf numFmtId="0" fontId="0" fillId="0" borderId="0" xfId="0" applyNumberFormat="1"/>
    <xf numFmtId="9" fontId="0" fillId="0" borderId="0" xfId="0" applyNumberFormat="1"/>
    <xf numFmtId="15" fontId="2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15" fontId="0" fillId="0" borderId="0" xfId="0" applyNumberFormat="1" applyFont="1" applyAlignment="1">
      <alignment horizontal="center"/>
    </xf>
    <xf numFmtId="15" fontId="0" fillId="0" borderId="0" xfId="0" applyNumberFormat="1" applyFont="1" applyAlignment="1">
      <alignment horizontal="left"/>
    </xf>
    <xf numFmtId="15" fontId="2" fillId="0" borderId="0" xfId="0" applyNumberFormat="1" applyFont="1" applyAlignment="1">
      <alignment horizontal="left"/>
    </xf>
    <xf numFmtId="0" fontId="6" fillId="0" borderId="0" xfId="0" quotePrefix="1" applyFont="1"/>
    <xf numFmtId="0" fontId="0" fillId="0" borderId="4" xfId="0" applyFill="1" applyBorder="1"/>
    <xf numFmtId="3" fontId="0" fillId="0" borderId="0" xfId="0" applyNumberFormat="1" applyFill="1"/>
    <xf numFmtId="165" fontId="0" fillId="0" borderId="0" xfId="3" applyNumberFormat="1" applyFont="1" applyFill="1"/>
    <xf numFmtId="9" fontId="0" fillId="0" borderId="3" xfId="0" applyNumberFormat="1" applyFill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/>
    <xf numFmtId="0" fontId="2" fillId="0" borderId="0" xfId="0" applyFont="1" applyFill="1" applyBorder="1"/>
    <xf numFmtId="15" fontId="2" fillId="6" borderId="0" xfId="0" applyNumberFormat="1" applyFont="1" applyFill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4" borderId="0" xfId="0" applyFont="1" applyFill="1" applyAlignment="1">
      <alignment horizontal="center"/>
    </xf>
    <xf numFmtId="166" fontId="1" fillId="4" borderId="0" xfId="1" applyNumberFormat="1" applyFont="1" applyFill="1" applyAlignment="1">
      <alignment horizontal="center"/>
    </xf>
    <xf numFmtId="43" fontId="0" fillId="0" borderId="0" xfId="1" applyFont="1" applyFill="1"/>
    <xf numFmtId="170" fontId="0" fillId="0" borderId="0" xfId="1" applyNumberFormat="1" applyFont="1" applyFill="1"/>
    <xf numFmtId="170" fontId="0" fillId="0" borderId="0" xfId="1" applyNumberFormat="1" applyFont="1" applyFill="1" applyAlignment="1">
      <alignment horizontal="center"/>
    </xf>
    <xf numFmtId="165" fontId="0" fillId="4" borderId="0" xfId="3" applyNumberFormat="1" applyFont="1" applyFill="1"/>
    <xf numFmtId="9" fontId="0" fillId="7" borderId="0" xfId="2" applyFont="1" applyFill="1"/>
    <xf numFmtId="9" fontId="0" fillId="6" borderId="0" xfId="2" applyFont="1" applyFill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4">
    <cellStyle name="Comma" xfId="1" builtinId="3"/>
    <cellStyle name="Comma 2" xfId="3" xr:uid="{143AD14C-66B3-45E8-B22C-CE4EEF2BA4A5}"/>
    <cellStyle name="Normal" xfId="0" builtinId="0"/>
    <cellStyle name="Percent" xfId="2" builtinId="5"/>
  </cellStyles>
  <dxfs count="11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394537</xdr:colOff>
      <xdr:row>1</xdr:row>
      <xdr:rowOff>44389</xdr:rowOff>
    </xdr:from>
    <xdr:to>
      <xdr:col>24</xdr:col>
      <xdr:colOff>608201</xdr:colOff>
      <xdr:row>7</xdr:row>
      <xdr:rowOff>13269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9897EF-94E9-ACEC-6F93-7C0858A73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7372" y="229340"/>
          <a:ext cx="5065230" cy="11073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922789</xdr:colOff>
      <xdr:row>0</xdr:row>
      <xdr:rowOff>13982</xdr:rowOff>
    </xdr:from>
    <xdr:to>
      <xdr:col>14</xdr:col>
      <xdr:colOff>0</xdr:colOff>
      <xdr:row>5</xdr:row>
      <xdr:rowOff>97872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7667AF-9E49-4916-98B6-89D8F0D99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5633" y="13982"/>
          <a:ext cx="3082954" cy="9926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460942</xdr:colOff>
      <xdr:row>0</xdr:row>
      <xdr:rowOff>139405</xdr:rowOff>
    </xdr:from>
    <xdr:to>
      <xdr:col>12</xdr:col>
      <xdr:colOff>433658</xdr:colOff>
      <xdr:row>6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E67130-F794-401B-A058-F2B84DC19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747" y="139405"/>
          <a:ext cx="3101252" cy="9184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477981</xdr:colOff>
      <xdr:row>1</xdr:row>
      <xdr:rowOff>13855</xdr:rowOff>
    </xdr:from>
    <xdr:to>
      <xdr:col>15</xdr:col>
      <xdr:colOff>461960</xdr:colOff>
      <xdr:row>6</xdr:row>
      <xdr:rowOff>31711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991A76-63DA-495F-B1B9-8E991B304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0781" y="207819"/>
          <a:ext cx="3101252" cy="9184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1294190</xdr:colOff>
      <xdr:row>1</xdr:row>
      <xdr:rowOff>48381</xdr:rowOff>
    </xdr:from>
    <xdr:to>
      <xdr:col>11</xdr:col>
      <xdr:colOff>464489</xdr:colOff>
      <xdr:row>6</xdr:row>
      <xdr:rowOff>29401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4BA1FF-3BA6-4EF8-BAEB-509BC22D9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1285" y="241905"/>
          <a:ext cx="3101252" cy="9184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480148</xdr:colOff>
      <xdr:row>0</xdr:row>
      <xdr:rowOff>16934</xdr:rowOff>
    </xdr:from>
    <xdr:to>
      <xdr:col>12</xdr:col>
      <xdr:colOff>0</xdr:colOff>
      <xdr:row>5</xdr:row>
      <xdr:rowOff>4002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5D0000-1188-40AA-BE38-E7A69E952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9615" y="16934"/>
          <a:ext cx="3101252" cy="9184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12906</xdr:colOff>
      <xdr:row>2</xdr:row>
      <xdr:rowOff>94511</xdr:rowOff>
    </xdr:from>
    <xdr:to>
      <xdr:col>9</xdr:col>
      <xdr:colOff>0</xdr:colOff>
      <xdr:row>7</xdr:row>
      <xdr:rowOff>97331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34553-5B7A-4396-8C16-8A517DD9D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1185" y="460744"/>
          <a:ext cx="2491652" cy="9184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DC8D-E7EC-451B-AB6A-86B8398DDE9B}">
  <dimension ref="A1:Y41"/>
  <sheetViews>
    <sheetView showGridLines="0" topLeftCell="A6" zoomScale="109" zoomScaleNormal="220" workbookViewId="0">
      <selection activeCell="E12" sqref="E12"/>
    </sheetView>
  </sheetViews>
  <sheetFormatPr defaultColWidth="0" defaultRowHeight="14.4" customHeight="1" zeroHeight="1" x14ac:dyDescent="0.3"/>
  <cols>
    <col min="1" max="1" width="8.88671875" customWidth="1"/>
    <col min="2" max="2" width="7.5546875" bestFit="1" customWidth="1"/>
    <col min="3" max="3" width="8.88671875" customWidth="1"/>
    <col min="4" max="4" width="9.6640625" bestFit="1" customWidth="1"/>
    <col min="5" max="5" width="10.21875" bestFit="1" customWidth="1"/>
    <col min="6" max="25" width="8.88671875" customWidth="1"/>
    <col min="26" max="28" width="8.88671875" hidden="1" customWidth="1"/>
    <col min="29" max="16384" width="8.88671875" hidden="1"/>
  </cols>
  <sheetData>
    <row r="1" spans="2:20" x14ac:dyDescent="0.3"/>
    <row r="2" spans="2:20" ht="15" thickBot="1" x14ac:dyDescent="0.35">
      <c r="B2" s="18"/>
      <c r="C2" s="18"/>
      <c r="D2" s="18"/>
      <c r="E2" s="18"/>
      <c r="F2" s="18"/>
    </row>
    <row r="3" spans="2:20" ht="15" thickBot="1" x14ac:dyDescent="0.35">
      <c r="B3" s="18"/>
      <c r="C3" s="18"/>
      <c r="D3" s="18"/>
      <c r="E3" s="18"/>
      <c r="F3" s="18"/>
      <c r="H3" s="69" t="s">
        <v>57</v>
      </c>
      <c r="I3" s="70"/>
      <c r="J3" s="70"/>
      <c r="K3" s="70"/>
      <c r="L3" s="71"/>
      <c r="N3" s="69" t="s">
        <v>58</v>
      </c>
      <c r="O3" s="70"/>
      <c r="P3" s="71"/>
      <c r="R3" s="72"/>
      <c r="S3" s="72"/>
      <c r="T3" s="72"/>
    </row>
    <row r="4" spans="2:20" ht="15" thickBot="1" x14ac:dyDescent="0.35">
      <c r="B4" s="18"/>
      <c r="C4" s="18"/>
      <c r="D4" s="18"/>
      <c r="E4" s="18"/>
      <c r="F4" s="18"/>
    </row>
    <row r="5" spans="2:20" ht="15" thickBot="1" x14ac:dyDescent="0.35">
      <c r="B5" s="18"/>
      <c r="C5" s="61" t="s">
        <v>65</v>
      </c>
      <c r="D5" s="62" t="s">
        <v>69</v>
      </c>
      <c r="E5" s="63">
        <v>1</v>
      </c>
      <c r="F5" s="18"/>
      <c r="G5" s="14"/>
      <c r="H5" s="18" t="str">
        <f>C5</f>
        <v>Bat</v>
      </c>
      <c r="I5" s="18" t="str">
        <f t="shared" ref="I5:J5" si="0">D5</f>
        <v>Berry</v>
      </c>
      <c r="J5" s="18">
        <f t="shared" si="0"/>
        <v>1</v>
      </c>
      <c r="K5" s="18"/>
      <c r="L5" s="18"/>
      <c r="M5" s="18"/>
      <c r="N5" s="18" t="str">
        <f>C$5</f>
        <v>Bat</v>
      </c>
      <c r="O5" s="18" t="str">
        <f t="shared" ref="O5:P9" si="1">D$5</f>
        <v>Berry</v>
      </c>
      <c r="P5" s="18">
        <f t="shared" si="1"/>
        <v>1</v>
      </c>
      <c r="Q5" s="18"/>
    </row>
    <row r="6" spans="2:20" x14ac:dyDescent="0.3">
      <c r="B6" s="18"/>
      <c r="C6" s="18" t="s">
        <v>30</v>
      </c>
      <c r="D6" s="18" t="s">
        <v>33</v>
      </c>
      <c r="E6" s="18">
        <v>2</v>
      </c>
      <c r="F6" s="18"/>
      <c r="G6" s="14"/>
      <c r="H6" s="18" t="str">
        <f t="shared" ref="H6:H9" si="2">C6</f>
        <v>Lion</v>
      </c>
      <c r="I6" s="18" t="str">
        <f t="shared" ref="I6:I9" si="3">D6</f>
        <v>Apple</v>
      </c>
      <c r="J6" s="18">
        <f t="shared" ref="J6:J9" si="4">E6</f>
        <v>2</v>
      </c>
      <c r="K6" s="18"/>
      <c r="L6" s="18"/>
      <c r="M6" s="18"/>
      <c r="N6" s="18" t="str">
        <f t="shared" ref="N6:N9" si="5">C$5</f>
        <v>Bat</v>
      </c>
      <c r="O6" s="18" t="str">
        <f t="shared" si="1"/>
        <v>Berry</v>
      </c>
      <c r="P6" s="18">
        <f t="shared" si="1"/>
        <v>1</v>
      </c>
      <c r="Q6" s="18"/>
      <c r="R6" s="18"/>
    </row>
    <row r="7" spans="2:20" x14ac:dyDescent="0.3">
      <c r="B7" s="18"/>
      <c r="C7" s="18" t="s">
        <v>56</v>
      </c>
      <c r="D7" s="18" t="s">
        <v>34</v>
      </c>
      <c r="E7" s="18">
        <v>3</v>
      </c>
      <c r="F7" s="18"/>
      <c r="G7" s="14"/>
      <c r="H7" s="18" t="str">
        <f t="shared" si="2"/>
        <v>Elephant</v>
      </c>
      <c r="I7" s="18" t="str">
        <f t="shared" si="3"/>
        <v>Banana</v>
      </c>
      <c r="J7" s="18">
        <f t="shared" si="4"/>
        <v>3</v>
      </c>
      <c r="K7" s="18"/>
      <c r="L7" s="18"/>
      <c r="M7" s="18"/>
      <c r="N7" s="18" t="str">
        <f t="shared" si="5"/>
        <v>Bat</v>
      </c>
      <c r="O7" s="18" t="str">
        <f t="shared" si="1"/>
        <v>Berry</v>
      </c>
      <c r="P7" s="18">
        <f t="shared" si="1"/>
        <v>1</v>
      </c>
      <c r="Q7" s="18"/>
    </row>
    <row r="8" spans="2:20" x14ac:dyDescent="0.3">
      <c r="B8" s="18"/>
      <c r="C8" s="18" t="s">
        <v>31</v>
      </c>
      <c r="D8" s="18" t="s">
        <v>35</v>
      </c>
      <c r="E8" s="18">
        <v>4</v>
      </c>
      <c r="F8" s="18"/>
      <c r="G8" s="14"/>
      <c r="H8" s="18" t="str">
        <f t="shared" si="2"/>
        <v>Cat</v>
      </c>
      <c r="I8" s="18" t="str">
        <f t="shared" si="3"/>
        <v>Grape</v>
      </c>
      <c r="J8" s="18">
        <f t="shared" si="4"/>
        <v>4</v>
      </c>
      <c r="K8" s="18"/>
      <c r="L8" s="18"/>
      <c r="M8" s="18"/>
      <c r="N8" s="18" t="str">
        <f t="shared" si="5"/>
        <v>Bat</v>
      </c>
      <c r="O8" s="18" t="str">
        <f t="shared" si="1"/>
        <v>Berry</v>
      </c>
      <c r="P8" s="18">
        <f t="shared" si="1"/>
        <v>1</v>
      </c>
      <c r="Q8" s="18"/>
    </row>
    <row r="9" spans="2:20" x14ac:dyDescent="0.3">
      <c r="B9" s="18"/>
      <c r="C9" s="18" t="s">
        <v>32</v>
      </c>
      <c r="D9" s="18" t="s">
        <v>36</v>
      </c>
      <c r="E9" s="18">
        <v>5</v>
      </c>
      <c r="F9" s="18"/>
      <c r="G9" s="14"/>
      <c r="H9" s="18" t="str">
        <f t="shared" si="2"/>
        <v>Dog</v>
      </c>
      <c r="I9" s="18" t="str">
        <f t="shared" si="3"/>
        <v>Melon</v>
      </c>
      <c r="J9" s="18">
        <f t="shared" si="4"/>
        <v>5</v>
      </c>
      <c r="K9" s="18"/>
      <c r="L9" s="18"/>
      <c r="M9" s="18"/>
      <c r="N9" s="18" t="str">
        <f t="shared" si="5"/>
        <v>Bat</v>
      </c>
      <c r="O9" s="18" t="str">
        <f t="shared" si="1"/>
        <v>Berry</v>
      </c>
      <c r="P9" s="18">
        <f t="shared" si="1"/>
        <v>1</v>
      </c>
      <c r="Q9" s="18"/>
    </row>
    <row r="10" spans="2:20" x14ac:dyDescent="0.3">
      <c r="B10" s="18"/>
      <c r="C10" s="18"/>
      <c r="D10" s="18"/>
      <c r="E10" s="18">
        <f>SUM(E5:E9)</f>
        <v>15</v>
      </c>
      <c r="F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2:20" x14ac:dyDescent="0.3">
      <c r="B11" s="18"/>
      <c r="C11" s="18"/>
      <c r="D11" s="18"/>
      <c r="E11" s="18"/>
      <c r="F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2:20" x14ac:dyDescent="0.3">
      <c r="B12" s="18"/>
      <c r="C12" s="18"/>
      <c r="D12" s="18"/>
      <c r="E12" s="18"/>
      <c r="F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2:20" x14ac:dyDescent="0.3">
      <c r="B13" s="18"/>
      <c r="C13" s="18"/>
      <c r="D13" s="18"/>
      <c r="E13" s="18"/>
      <c r="F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2:20" x14ac:dyDescent="0.3">
      <c r="B14" s="18"/>
      <c r="C14" s="18"/>
      <c r="D14" s="18"/>
      <c r="E14" s="19"/>
      <c r="F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2:20" ht="15" thickBot="1" x14ac:dyDescent="0.35">
      <c r="B15" s="18"/>
      <c r="C15" s="18"/>
      <c r="D15" s="19"/>
      <c r="E15" s="18"/>
      <c r="F15" s="18"/>
      <c r="H15" s="19"/>
      <c r="I15" s="19"/>
      <c r="J15" s="19"/>
      <c r="K15" s="19"/>
      <c r="L15" s="19"/>
      <c r="M15" s="18"/>
      <c r="N15" s="18"/>
      <c r="O15" s="18"/>
      <c r="P15" s="18"/>
    </row>
    <row r="16" spans="2:20" x14ac:dyDescent="0.3">
      <c r="B16" s="18"/>
      <c r="C16" s="26">
        <v>100</v>
      </c>
      <c r="D16" s="27"/>
      <c r="E16" s="27"/>
      <c r="F16" s="28">
        <v>1</v>
      </c>
      <c r="G16" s="29"/>
      <c r="H16" s="30"/>
      <c r="I16" s="30">
        <f>F16*$C$16</f>
        <v>100</v>
      </c>
      <c r="J16" s="30"/>
      <c r="K16" s="31"/>
      <c r="L16" s="18"/>
      <c r="M16" s="18"/>
      <c r="N16" s="46"/>
      <c r="O16" s="18"/>
      <c r="P16" s="18"/>
    </row>
    <row r="17" spans="2:16" x14ac:dyDescent="0.3">
      <c r="B17" s="18"/>
      <c r="C17" s="32"/>
      <c r="D17" s="19"/>
      <c r="E17" s="19"/>
      <c r="F17" s="18">
        <v>2</v>
      </c>
      <c r="G17" s="17"/>
      <c r="H17" s="18"/>
      <c r="I17" s="18">
        <f>F17*$C$16</f>
        <v>200</v>
      </c>
      <c r="J17" s="18"/>
      <c r="K17" s="33"/>
      <c r="L17" s="18"/>
      <c r="M17" s="18"/>
      <c r="N17" s="18"/>
      <c r="O17" s="18"/>
      <c r="P17" s="18"/>
    </row>
    <row r="18" spans="2:16" x14ac:dyDescent="0.3">
      <c r="B18" s="18"/>
      <c r="C18" s="32"/>
      <c r="D18" s="19"/>
      <c r="E18" s="18"/>
      <c r="F18" s="24">
        <v>3</v>
      </c>
      <c r="G18" s="17"/>
      <c r="H18" s="18"/>
      <c r="I18" s="18">
        <f>F18*$C$16</f>
        <v>300</v>
      </c>
      <c r="J18" s="18"/>
      <c r="K18" s="33"/>
      <c r="L18" s="18"/>
      <c r="M18" s="18"/>
      <c r="N18" s="18"/>
      <c r="O18" s="18"/>
      <c r="P18" s="18"/>
    </row>
    <row r="19" spans="2:16" x14ac:dyDescent="0.3">
      <c r="B19" s="18"/>
      <c r="C19" s="32"/>
      <c r="D19" s="19"/>
      <c r="E19" s="19"/>
      <c r="F19" s="18">
        <v>4</v>
      </c>
      <c r="G19" s="17"/>
      <c r="H19" s="18"/>
      <c r="I19" s="18">
        <f>F19*$C$16</f>
        <v>400</v>
      </c>
      <c r="J19" s="18"/>
      <c r="K19" s="33"/>
      <c r="L19" s="19"/>
      <c r="M19" s="18"/>
      <c r="N19" s="18"/>
      <c r="O19" s="18"/>
      <c r="P19" s="18"/>
    </row>
    <row r="20" spans="2:16" ht="15" thickBot="1" x14ac:dyDescent="0.35">
      <c r="C20" s="34"/>
      <c r="D20" s="35"/>
      <c r="E20" s="35"/>
      <c r="F20" s="36">
        <v>5</v>
      </c>
      <c r="G20" s="37"/>
      <c r="H20" s="36"/>
      <c r="I20" s="36">
        <f>F20*$C$16</f>
        <v>500</v>
      </c>
      <c r="J20" s="36"/>
      <c r="K20" s="38"/>
      <c r="L20" s="18"/>
      <c r="M20" s="18"/>
      <c r="N20" s="18"/>
      <c r="O20" s="18"/>
      <c r="P20" s="18"/>
    </row>
    <row r="21" spans="2:16" x14ac:dyDescent="0.3">
      <c r="C21" s="3"/>
      <c r="D21" s="1"/>
      <c r="E21" s="1"/>
      <c r="H21" s="18"/>
      <c r="I21" s="18"/>
      <c r="J21" s="18"/>
      <c r="K21" s="18"/>
      <c r="L21" s="18"/>
      <c r="M21" s="18"/>
      <c r="N21" s="18"/>
      <c r="O21" s="18"/>
      <c r="P21" s="18"/>
    </row>
    <row r="22" spans="2:16" ht="15" thickBot="1" x14ac:dyDescent="0.35">
      <c r="D22" s="1"/>
      <c r="E22" s="1"/>
      <c r="H22" s="18"/>
      <c r="I22" s="18"/>
      <c r="J22" s="18"/>
      <c r="K22" s="18"/>
      <c r="L22" s="18"/>
      <c r="M22" s="18"/>
      <c r="N22" s="18"/>
      <c r="O22" s="18"/>
      <c r="P22" s="18"/>
    </row>
    <row r="23" spans="2:16" x14ac:dyDescent="0.3">
      <c r="C23" s="39">
        <v>1</v>
      </c>
      <c r="D23" s="40">
        <v>2</v>
      </c>
      <c r="E23" s="40">
        <v>3</v>
      </c>
      <c r="F23" s="40">
        <v>4</v>
      </c>
      <c r="G23" s="29"/>
      <c r="H23" s="30"/>
      <c r="I23" s="27"/>
      <c r="J23" s="27"/>
      <c r="K23" s="41"/>
      <c r="L23" s="18"/>
      <c r="M23" s="18"/>
      <c r="N23" s="18"/>
      <c r="O23" s="18"/>
      <c r="P23" s="18"/>
    </row>
    <row r="24" spans="2:16" x14ac:dyDescent="0.3">
      <c r="C24" s="42"/>
      <c r="D24" s="25"/>
      <c r="E24" s="25"/>
      <c r="F24" s="17"/>
      <c r="G24" s="17"/>
      <c r="H24" s="18"/>
      <c r="I24" s="18"/>
      <c r="J24" s="18"/>
      <c r="K24" s="33"/>
      <c r="L24" s="18"/>
      <c r="M24" s="18"/>
      <c r="N24" s="18"/>
      <c r="O24" s="18"/>
      <c r="P24" s="18"/>
    </row>
    <row r="25" spans="2:16" x14ac:dyDescent="0.3">
      <c r="C25" s="43">
        <v>100</v>
      </c>
      <c r="D25" s="25"/>
      <c r="E25" s="25"/>
      <c r="F25" s="17"/>
      <c r="G25" s="17"/>
      <c r="H25" s="18"/>
      <c r="I25" s="18"/>
      <c r="J25" s="18"/>
      <c r="K25" s="33"/>
      <c r="L25" s="18"/>
      <c r="M25" s="18"/>
      <c r="N25" s="18"/>
      <c r="O25" s="18"/>
      <c r="P25" s="18"/>
    </row>
    <row r="26" spans="2:16" x14ac:dyDescent="0.3">
      <c r="C26" s="42"/>
      <c r="D26" s="25"/>
      <c r="E26" s="25"/>
      <c r="F26" s="17"/>
      <c r="G26" s="17"/>
      <c r="H26" s="18"/>
      <c r="I26" s="18"/>
      <c r="J26" s="18"/>
      <c r="K26" s="33"/>
      <c r="L26" s="18"/>
      <c r="M26" s="18"/>
      <c r="N26" s="18"/>
      <c r="O26" s="18"/>
      <c r="P26" s="18"/>
    </row>
    <row r="27" spans="2:16" x14ac:dyDescent="0.3">
      <c r="C27" s="17">
        <f>C23*$C$25</f>
        <v>100</v>
      </c>
      <c r="D27" s="17">
        <f t="shared" ref="D27:F27" si="6">D23*$C$25</f>
        <v>200</v>
      </c>
      <c r="E27" s="17">
        <f t="shared" si="6"/>
        <v>300</v>
      </c>
      <c r="F27" s="17">
        <f t="shared" si="6"/>
        <v>400</v>
      </c>
      <c r="G27" s="17"/>
      <c r="H27" s="18"/>
      <c r="I27" s="18"/>
      <c r="J27" s="18"/>
      <c r="K27" s="33"/>
      <c r="L27" s="18"/>
      <c r="M27" s="18"/>
      <c r="N27" s="18"/>
      <c r="O27" s="18"/>
      <c r="P27" s="18"/>
    </row>
    <row r="28" spans="2:16" ht="15" thickBot="1" x14ac:dyDescent="0.35">
      <c r="C28" s="34"/>
      <c r="D28" s="35"/>
      <c r="E28" s="35"/>
      <c r="F28" s="37"/>
      <c r="G28" s="37"/>
      <c r="H28" s="36"/>
      <c r="I28" s="36"/>
      <c r="J28" s="36"/>
      <c r="K28" s="38"/>
      <c r="L28" s="18"/>
      <c r="M28" s="18"/>
      <c r="N28" s="18"/>
      <c r="O28" s="18"/>
      <c r="P28" s="18"/>
    </row>
    <row r="29" spans="2:16" x14ac:dyDescent="0.3">
      <c r="D29" s="1"/>
      <c r="E29" s="1"/>
      <c r="H29" s="18"/>
      <c r="I29" s="18"/>
      <c r="J29" s="18"/>
      <c r="K29" s="18"/>
      <c r="L29" s="18"/>
      <c r="M29" s="18"/>
      <c r="N29" s="18"/>
      <c r="O29" s="18"/>
      <c r="P29" s="18"/>
    </row>
    <row r="30" spans="2:16" x14ac:dyDescent="0.3">
      <c r="C30" s="5"/>
      <c r="D30" s="4"/>
      <c r="E30" s="1"/>
    </row>
    <row r="31" spans="2:16" hidden="1" x14ac:dyDescent="0.3">
      <c r="D31" s="1"/>
      <c r="E31" s="1"/>
    </row>
    <row r="32" spans="2:16" hidden="1" x14ac:dyDescent="0.3">
      <c r="C32" s="5"/>
      <c r="D32" s="4"/>
      <c r="E32" s="1"/>
    </row>
    <row r="33" spans="3:19" hidden="1" x14ac:dyDescent="0.3">
      <c r="D33" s="1"/>
      <c r="E33" s="1"/>
    </row>
    <row r="34" spans="3:19" hidden="1" x14ac:dyDescent="0.3">
      <c r="C34" s="5"/>
      <c r="D34" s="4"/>
      <c r="E34" s="1"/>
    </row>
    <row r="35" spans="3:19" hidden="1" x14ac:dyDescent="0.3">
      <c r="D35" s="1"/>
      <c r="E35" s="1"/>
    </row>
    <row r="36" spans="3:19" hidden="1" x14ac:dyDescent="0.3">
      <c r="D36" s="1"/>
      <c r="E36" s="1"/>
    </row>
    <row r="37" spans="3:19" hidden="1" x14ac:dyDescent="0.3">
      <c r="C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3:19" hidden="1" x14ac:dyDescent="0.3">
      <c r="C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3:19" hidden="1" x14ac:dyDescent="0.3">
      <c r="D39" s="1"/>
      <c r="E39" s="1"/>
    </row>
    <row r="40" spans="3:19" hidden="1" x14ac:dyDescent="0.3">
      <c r="C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3:19" hidden="1" x14ac:dyDescent="0.3">
      <c r="C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</sheetData>
  <mergeCells count="3">
    <mergeCell ref="H3:L3"/>
    <mergeCell ref="N3:P3"/>
    <mergeCell ref="R3:T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opLeftCell="A5" zoomScale="132" zoomScaleNormal="100" workbookViewId="0">
      <selection activeCell="E12" sqref="E12"/>
    </sheetView>
  </sheetViews>
  <sheetFormatPr defaultColWidth="0" defaultRowHeight="14.4" zeroHeight="1" x14ac:dyDescent="0.3"/>
  <cols>
    <col min="1" max="1" width="8.88671875" customWidth="1"/>
    <col min="2" max="2" width="14.33203125" customWidth="1"/>
    <col min="3" max="3" width="8.88671875" customWidth="1"/>
    <col min="4" max="4" width="9.6640625" bestFit="1" customWidth="1"/>
    <col min="5" max="5" width="8.88671875" customWidth="1"/>
    <col min="6" max="7" width="10" bestFit="1" customWidth="1"/>
    <col min="8" max="8" width="8.88671875" customWidth="1"/>
    <col min="9" max="9" width="14.109375" customWidth="1"/>
    <col min="10" max="14" width="8.88671875" customWidth="1"/>
    <col min="15" max="17" width="8.88671875" hidden="1" customWidth="1"/>
    <col min="18" max="16384" width="8.88671875" hidden="1"/>
  </cols>
  <sheetData>
    <row r="1" spans="2:10" x14ac:dyDescent="0.3"/>
    <row r="2" spans="2:10" x14ac:dyDescent="0.3">
      <c r="G2" s="3"/>
    </row>
    <row r="3" spans="2:10" x14ac:dyDescent="0.3">
      <c r="H3" s="2"/>
    </row>
    <row r="4" spans="2:10" x14ac:dyDescent="0.3"/>
    <row r="5" spans="2:10" x14ac:dyDescent="0.3">
      <c r="B5" t="s">
        <v>20</v>
      </c>
      <c r="C5">
        <v>20</v>
      </c>
      <c r="D5">
        <v>20</v>
      </c>
      <c r="H5" t="b">
        <f>C5=D5</f>
        <v>1</v>
      </c>
      <c r="I5" s="1"/>
    </row>
    <row r="6" spans="2:10" x14ac:dyDescent="0.3">
      <c r="B6" t="s">
        <v>21</v>
      </c>
      <c r="C6">
        <v>10</v>
      </c>
      <c r="D6">
        <v>50</v>
      </c>
      <c r="H6" t="b">
        <f>C6&lt;D6</f>
        <v>1</v>
      </c>
      <c r="I6" s="1"/>
    </row>
    <row r="7" spans="2:10" x14ac:dyDescent="0.3">
      <c r="B7" t="s">
        <v>19</v>
      </c>
      <c r="C7">
        <v>10</v>
      </c>
      <c r="D7">
        <v>20</v>
      </c>
      <c r="H7" t="b">
        <f>C7&lt;D7</f>
        <v>1</v>
      </c>
      <c r="I7" s="1"/>
    </row>
    <row r="8" spans="2:10" x14ac:dyDescent="0.3"/>
    <row r="9" spans="2:10" x14ac:dyDescent="0.3">
      <c r="C9" t="s">
        <v>17</v>
      </c>
      <c r="D9" t="s">
        <v>18</v>
      </c>
      <c r="H9" t="b">
        <f>C9=D9</f>
        <v>0</v>
      </c>
    </row>
    <row r="10" spans="2:10" x14ac:dyDescent="0.3"/>
    <row r="11" spans="2:10" x14ac:dyDescent="0.3">
      <c r="C11" t="s">
        <v>18</v>
      </c>
      <c r="D11" t="s">
        <v>47</v>
      </c>
      <c r="H11" t="b">
        <f>C11=D11</f>
        <v>0</v>
      </c>
      <c r="J11" t="str">
        <f>IF(C11=D11,"Good","Bad")</f>
        <v>Bad</v>
      </c>
    </row>
    <row r="12" spans="2:10" x14ac:dyDescent="0.3"/>
    <row r="13" spans="2:10" x14ac:dyDescent="0.3"/>
    <row r="14" spans="2:10" x14ac:dyDescent="0.3">
      <c r="C14" s="1">
        <v>3</v>
      </c>
      <c r="D14" s="1">
        <v>2</v>
      </c>
      <c r="E14" s="1">
        <v>5</v>
      </c>
      <c r="H14" t="b">
        <f>C14+D14=E14</f>
        <v>1</v>
      </c>
    </row>
    <row r="15" spans="2:10" x14ac:dyDescent="0.3">
      <c r="D15" s="1"/>
      <c r="E15" s="1"/>
    </row>
    <row r="16" spans="2:10" x14ac:dyDescent="0.3">
      <c r="C16" s="1">
        <v>10</v>
      </c>
      <c r="D16" s="1">
        <v>3</v>
      </c>
      <c r="E16" s="1">
        <v>30</v>
      </c>
      <c r="H16" t="b">
        <f>C16*D16=E16</f>
        <v>1</v>
      </c>
    </row>
    <row r="17" spans="2:11" x14ac:dyDescent="0.3">
      <c r="D17" s="1"/>
      <c r="E17" s="1"/>
    </row>
    <row r="18" spans="2:11" x14ac:dyDescent="0.3">
      <c r="D18" s="1"/>
      <c r="E18" s="1"/>
    </row>
    <row r="19" spans="2:11" x14ac:dyDescent="0.3">
      <c r="C19" s="5">
        <v>43831</v>
      </c>
      <c r="D19" s="4">
        <v>43832</v>
      </c>
      <c r="E19" s="1"/>
      <c r="F19" s="64"/>
      <c r="H19" t="b">
        <f>C19=D19</f>
        <v>0</v>
      </c>
    </row>
    <row r="20" spans="2:11" x14ac:dyDescent="0.3">
      <c r="D20" s="1"/>
      <c r="E20" s="1"/>
    </row>
    <row r="21" spans="2:11" x14ac:dyDescent="0.3">
      <c r="C21" s="5">
        <v>43831</v>
      </c>
      <c r="D21" s="4">
        <v>44197</v>
      </c>
      <c r="E21" s="1"/>
      <c r="H21" t="b">
        <f>C21&lt;D21</f>
        <v>1</v>
      </c>
      <c r="J21" s="47"/>
      <c r="K21" s="47"/>
    </row>
    <row r="22" spans="2:11" x14ac:dyDescent="0.3">
      <c r="D22" s="1"/>
      <c r="E22" s="1"/>
    </row>
    <row r="23" spans="2:11" x14ac:dyDescent="0.3">
      <c r="C23" s="5">
        <v>43831</v>
      </c>
      <c r="D23" s="4">
        <v>43466</v>
      </c>
      <c r="E23" s="1"/>
      <c r="H23" t="b">
        <f>C23&gt;D23</f>
        <v>1</v>
      </c>
      <c r="I23" t="s">
        <v>70</v>
      </c>
    </row>
    <row r="24" spans="2:11" x14ac:dyDescent="0.3">
      <c r="D24" s="1"/>
      <c r="E24" s="1"/>
    </row>
    <row r="25" spans="2:11" x14ac:dyDescent="0.3">
      <c r="D25" s="1"/>
      <c r="E25" s="1"/>
    </row>
    <row r="26" spans="2:11" x14ac:dyDescent="0.3">
      <c r="B26" s="5">
        <v>43466</v>
      </c>
      <c r="D26" s="4">
        <v>43466</v>
      </c>
      <c r="E26" s="4">
        <v>43466</v>
      </c>
      <c r="H26" t="b">
        <f>AND(B26=D26,D26=E26)</f>
        <v>1</v>
      </c>
    </row>
    <row r="27" spans="2:11" x14ac:dyDescent="0.3">
      <c r="B27" s="5">
        <v>43466</v>
      </c>
      <c r="D27" s="4">
        <v>43466</v>
      </c>
      <c r="E27" s="4">
        <v>43101</v>
      </c>
      <c r="H27" t="b">
        <f>AND(B27=D27,D27=E27)</f>
        <v>0</v>
      </c>
    </row>
    <row r="28" spans="2:11" x14ac:dyDescent="0.3">
      <c r="C28" s="1"/>
      <c r="D28" s="1"/>
    </row>
    <row r="29" spans="2:11" x14ac:dyDescent="0.3">
      <c r="B29" s="5">
        <v>43466</v>
      </c>
      <c r="D29" s="4">
        <v>43466</v>
      </c>
      <c r="E29" s="4">
        <v>43831</v>
      </c>
      <c r="H29" t="b">
        <f>OR(B29=D29,D29=E29)</f>
        <v>1</v>
      </c>
      <c r="J29" s="1" t="str">
        <f>IF(OR(B29=D29,D29=E29),"P","O")</f>
        <v>P</v>
      </c>
    </row>
    <row r="30" spans="2:11" x14ac:dyDescent="0.3">
      <c r="B30" s="5">
        <v>43466</v>
      </c>
      <c r="D30" s="4">
        <v>43101</v>
      </c>
      <c r="E30" s="4">
        <v>42736</v>
      </c>
      <c r="H30" t="b">
        <f>OR(B30=D30,D30=E30)</f>
        <v>0</v>
      </c>
    </row>
    <row r="31" spans="2:11" x14ac:dyDescent="0.3"/>
  </sheetData>
  <conditionalFormatting sqref="H5:H31">
    <cfRule type="containsText" dxfId="10" priority="3" operator="containsText" text="False">
      <formula>NOT(ISERROR(SEARCH("False",H5)))</formula>
    </cfRule>
    <cfRule type="containsText" dxfId="9" priority="4" operator="containsText" text="True">
      <formula>NOT(ISERROR(SEARCH("True",H5)))</formula>
    </cfRule>
  </conditionalFormatting>
  <conditionalFormatting sqref="H4:H25">
    <cfRule type="containsText" dxfId="8" priority="1" operator="containsText" text="False">
      <formula>NOT(ISERROR(SEARCH("False",H4)))</formula>
    </cfRule>
    <cfRule type="containsText" dxfId="7" priority="2" operator="containsText" text="True">
      <formula>NOT(ISERROR(SEARCH("True",H4)))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"/>
  <sheetViews>
    <sheetView showGridLines="0" zoomScale="123" zoomScaleNormal="100" workbookViewId="0">
      <selection activeCell="E12" sqref="E12"/>
    </sheetView>
  </sheetViews>
  <sheetFormatPr defaultColWidth="0" defaultRowHeight="15" customHeight="1" zeroHeight="1" x14ac:dyDescent="0.3"/>
  <cols>
    <col min="1" max="1" width="9.109375" customWidth="1"/>
    <col min="2" max="5" width="17.33203125" customWidth="1"/>
    <col min="6" max="6" width="15.33203125" bestFit="1" customWidth="1"/>
    <col min="7" max="7" width="13.44140625" bestFit="1" customWidth="1"/>
    <col min="8" max="13" width="9.109375" customWidth="1"/>
    <col min="14" max="16384" width="9.109375" hidden="1"/>
  </cols>
  <sheetData>
    <row r="1" spans="1:13" ht="14.4" x14ac:dyDescent="0.3"/>
    <row r="2" spans="1:13" ht="14.4" x14ac:dyDescent="0.3">
      <c r="G2" s="3" t="s">
        <v>0</v>
      </c>
    </row>
    <row r="3" spans="1:13" ht="14.4" x14ac:dyDescent="0.3">
      <c r="C3" s="5"/>
      <c r="G3" s="3" t="s">
        <v>3</v>
      </c>
    </row>
    <row r="4" spans="1:13" ht="14.4" hidden="1" x14ac:dyDescent="0.3"/>
    <row r="5" spans="1:13" ht="14.4" x14ac:dyDescent="0.3">
      <c r="C5" s="2" t="s">
        <v>14</v>
      </c>
      <c r="D5" s="2" t="s">
        <v>22</v>
      </c>
      <c r="E5" s="2" t="s">
        <v>15</v>
      </c>
      <c r="F5" s="3" t="s">
        <v>16</v>
      </c>
    </row>
    <row r="6" spans="1:13" ht="14.4" x14ac:dyDescent="0.3">
      <c r="C6" s="17"/>
      <c r="D6" s="17"/>
      <c r="E6" s="17"/>
    </row>
    <row r="7" spans="1:13" ht="14.4" x14ac:dyDescent="0.3">
      <c r="A7" s="14"/>
      <c r="B7" s="14" t="s">
        <v>8</v>
      </c>
      <c r="C7" s="20">
        <v>44348</v>
      </c>
      <c r="D7" t="b">
        <f>C7&gt;0</f>
        <v>1</v>
      </c>
      <c r="E7" s="65" t="str">
        <f>IF(C7&gt;0,$G$3,$G$2)</f>
        <v>Vaccinated</v>
      </c>
      <c r="F7" s="67" t="str">
        <f>IF(E7=$G$3,"P","O")</f>
        <v>P</v>
      </c>
      <c r="G7" s="66"/>
      <c r="H7" s="14"/>
      <c r="I7" s="14"/>
      <c r="J7" s="14"/>
      <c r="K7" s="14"/>
      <c r="L7" s="14"/>
      <c r="M7" s="14"/>
    </row>
    <row r="8" spans="1:13" ht="14.4" x14ac:dyDescent="0.3">
      <c r="A8" s="14"/>
      <c r="B8" s="14" t="s">
        <v>9</v>
      </c>
      <c r="C8" s="20">
        <f>C7-60</f>
        <v>44288</v>
      </c>
      <c r="D8" t="b">
        <f t="shared" ref="D8:D11" si="0">C8&gt;0</f>
        <v>1</v>
      </c>
      <c r="E8" s="65" t="str">
        <f t="shared" ref="E8:E11" si="1">IF(C8&gt;0,$G$3,$G$2)</f>
        <v>Vaccinated</v>
      </c>
      <c r="F8" s="67" t="str">
        <f t="shared" ref="F8:F11" si="2">IF(E8=$G$3,"P","O")</f>
        <v>P</v>
      </c>
      <c r="G8" s="66"/>
      <c r="H8" s="14"/>
      <c r="I8" s="14"/>
      <c r="J8" s="14"/>
      <c r="K8" s="14"/>
      <c r="L8" s="14"/>
      <c r="M8" s="14"/>
    </row>
    <row r="9" spans="1:13" s="15" customFormat="1" ht="14.4" x14ac:dyDescent="0.3">
      <c r="A9" s="14"/>
      <c r="B9" s="14" t="s">
        <v>10</v>
      </c>
      <c r="C9" s="20"/>
      <c r="D9" t="b">
        <f t="shared" si="0"/>
        <v>0</v>
      </c>
      <c r="E9" s="65" t="str">
        <f t="shared" si="1"/>
        <v>Not vaccinated</v>
      </c>
      <c r="F9" s="67" t="str">
        <f t="shared" si="2"/>
        <v>O</v>
      </c>
      <c r="G9" s="66"/>
      <c r="H9" s="14"/>
      <c r="I9" s="14"/>
      <c r="J9" s="14"/>
      <c r="K9" s="14"/>
      <c r="L9" s="14"/>
      <c r="M9" s="14"/>
    </row>
    <row r="10" spans="1:13" ht="14.4" x14ac:dyDescent="0.3">
      <c r="A10" s="14"/>
      <c r="B10" s="14" t="s">
        <v>11</v>
      </c>
      <c r="C10" s="20">
        <v>44228</v>
      </c>
      <c r="D10" t="b">
        <f t="shared" si="0"/>
        <v>1</v>
      </c>
      <c r="E10" s="65" t="str">
        <f t="shared" si="1"/>
        <v>Vaccinated</v>
      </c>
      <c r="F10" s="67" t="str">
        <f t="shared" si="2"/>
        <v>P</v>
      </c>
      <c r="G10" s="66"/>
      <c r="H10" s="14"/>
      <c r="I10" s="14"/>
      <c r="J10" s="14"/>
      <c r="K10" s="14"/>
      <c r="L10" s="14"/>
      <c r="M10" s="14"/>
    </row>
    <row r="11" spans="1:13" s="15" customFormat="1" ht="14.4" x14ac:dyDescent="0.3">
      <c r="A11" s="14"/>
      <c r="B11" s="14" t="s">
        <v>13</v>
      </c>
      <c r="C11" s="18"/>
      <c r="D11" t="b">
        <f t="shared" si="0"/>
        <v>0</v>
      </c>
      <c r="E11" s="65" t="str">
        <f t="shared" si="1"/>
        <v>Not vaccinated</v>
      </c>
      <c r="F11" s="67" t="str">
        <f t="shared" si="2"/>
        <v>O</v>
      </c>
      <c r="G11" s="66"/>
      <c r="H11" s="14"/>
      <c r="I11" s="14"/>
      <c r="J11" s="14"/>
      <c r="K11" s="14"/>
      <c r="L11" s="14"/>
      <c r="M11" s="14"/>
    </row>
    <row r="12" spans="1:13" ht="14.4" x14ac:dyDescent="0.3">
      <c r="C12" s="17"/>
      <c r="D12" s="17"/>
      <c r="E12" s="18"/>
      <c r="F12" s="1"/>
    </row>
    <row r="13" spans="1:13" ht="14.4" x14ac:dyDescent="0.3">
      <c r="C13" s="17"/>
      <c r="D13" s="17"/>
      <c r="E13" s="18"/>
      <c r="G13" s="16"/>
      <c r="H13" s="16"/>
    </row>
    <row r="14" spans="1:13" ht="14.4" x14ac:dyDescent="0.3">
      <c r="C14" s="17" t="s">
        <v>71</v>
      </c>
      <c r="D14" s="17" t="s">
        <v>72</v>
      </c>
      <c r="E14" s="17"/>
      <c r="F14" s="48"/>
      <c r="J14" s="48"/>
    </row>
    <row r="15" spans="1:13" ht="14.4" x14ac:dyDescent="0.3">
      <c r="C15" s="17" t="s">
        <v>74</v>
      </c>
      <c r="D15" s="50" t="s">
        <v>73</v>
      </c>
      <c r="E15" s="17"/>
      <c r="F15" s="18"/>
      <c r="J15" s="1"/>
    </row>
    <row r="16" spans="1:13" ht="14.4" x14ac:dyDescent="0.3">
      <c r="D16" s="45"/>
      <c r="E16" s="17"/>
    </row>
    <row r="17" spans="4:4" ht="14.4" x14ac:dyDescent="0.3">
      <c r="D17" t="s">
        <v>75</v>
      </c>
    </row>
    <row r="18" spans="4:4" ht="14.4" x14ac:dyDescent="0.3"/>
    <row r="19" spans="4:4" ht="14.4" x14ac:dyDescent="0.3"/>
    <row r="33" customFormat="1" ht="15" hidden="1" customHeight="1" x14ac:dyDescent="0.3"/>
    <row r="34" customFormat="1" ht="15" hidden="1" customHeight="1" x14ac:dyDescent="0.3"/>
    <row r="35" customFormat="1" ht="15" hidden="1" customHeight="1" x14ac:dyDescent="0.3"/>
    <row r="36" customFormat="1" ht="15" hidden="1" customHeight="1" x14ac:dyDescent="0.3"/>
    <row r="37" customFormat="1" ht="15" hidden="1" customHeight="1" x14ac:dyDescent="0.3"/>
    <row r="38" customFormat="1" ht="15" hidden="1" customHeight="1" x14ac:dyDescent="0.3"/>
    <row r="39" customFormat="1" ht="15" hidden="1" customHeight="1" x14ac:dyDescent="0.3"/>
    <row r="40" customFormat="1" ht="15" hidden="1" customHeight="1" x14ac:dyDescent="0.3"/>
    <row r="41" customFormat="1" ht="15" hidden="1" customHeight="1" x14ac:dyDescent="0.3"/>
    <row r="42" customFormat="1" ht="15" hidden="1" customHeight="1" x14ac:dyDescent="0.3"/>
    <row r="43" customFormat="1" ht="15" hidden="1" customHeight="1" x14ac:dyDescent="0.3"/>
    <row r="44" customFormat="1" ht="15" hidden="1" customHeight="1" x14ac:dyDescent="0.3"/>
    <row r="45" customFormat="1" ht="15" hidden="1" customHeight="1" x14ac:dyDescent="0.3"/>
    <row r="46" customFormat="1" ht="15" hidden="1" customHeight="1" x14ac:dyDescent="0.3"/>
    <row r="47" customFormat="1" ht="15" hidden="1" customHeight="1" x14ac:dyDescent="0.3"/>
    <row r="48" customFormat="1" ht="15" hidden="1" customHeight="1" x14ac:dyDescent="0.3"/>
    <row r="49" customFormat="1" ht="15" hidden="1" customHeight="1" x14ac:dyDescent="0.3"/>
    <row r="50" customFormat="1" ht="15" hidden="1" customHeight="1" x14ac:dyDescent="0.3"/>
    <row r="51" customFormat="1" ht="15" hidden="1" customHeight="1" x14ac:dyDescent="0.3"/>
    <row r="52" customFormat="1" ht="15" hidden="1" customHeight="1" x14ac:dyDescent="0.3"/>
    <row r="53" customFormat="1" ht="15" hidden="1" customHeight="1" x14ac:dyDescent="0.3"/>
    <row r="54" customFormat="1" ht="15" hidden="1" customHeight="1" x14ac:dyDescent="0.3"/>
    <row r="55" customFormat="1" ht="15" hidden="1" customHeight="1" x14ac:dyDescent="0.3"/>
    <row r="56" customFormat="1" ht="15" hidden="1" customHeight="1" x14ac:dyDescent="0.3"/>
    <row r="57" customFormat="1" ht="15" hidden="1" customHeight="1" x14ac:dyDescent="0.3"/>
    <row r="58" customFormat="1" ht="15" hidden="1" customHeight="1" x14ac:dyDescent="0.3"/>
    <row r="59" customFormat="1" ht="15" hidden="1" customHeight="1" x14ac:dyDescent="0.3"/>
    <row r="60" customFormat="1" ht="15" hidden="1" customHeight="1" x14ac:dyDescent="0.3"/>
    <row r="61" customFormat="1" ht="15" hidden="1" customHeight="1" x14ac:dyDescent="0.3"/>
    <row r="62" customFormat="1" ht="15" hidden="1" customHeight="1" x14ac:dyDescent="0.3"/>
    <row r="63" customFormat="1" ht="15" hidden="1" customHeight="1" x14ac:dyDescent="0.3"/>
    <row r="64" customFormat="1" ht="15" hidden="1" customHeight="1" x14ac:dyDescent="0.3"/>
    <row r="65" customFormat="1" ht="15" hidden="1" customHeight="1" x14ac:dyDescent="0.3"/>
    <row r="66" customFormat="1" ht="15" hidden="1" customHeight="1" x14ac:dyDescent="0.3"/>
    <row r="67" customFormat="1" ht="15" hidden="1" customHeight="1" x14ac:dyDescent="0.3"/>
  </sheetData>
  <conditionalFormatting sqref="D12:D13">
    <cfRule type="containsText" dxfId="6" priority="1" operator="containsText" text="False">
      <formula>NOT(ISERROR(SEARCH("False",D12)))</formula>
    </cfRule>
    <cfRule type="containsText" dxfId="5" priority="2" operator="containsText" text="True">
      <formula>NOT(ISERROR(SEARCH("True",D12)))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showGridLines="0" topLeftCell="A6" zoomScale="166" zoomScaleNormal="175" workbookViewId="0">
      <selection activeCell="E12" sqref="E12"/>
    </sheetView>
  </sheetViews>
  <sheetFormatPr defaultColWidth="0" defaultRowHeight="15" customHeight="1" zeroHeight="1" x14ac:dyDescent="0.3"/>
  <cols>
    <col min="1" max="2" width="9.109375" customWidth="1"/>
    <col min="3" max="3" width="12.109375" customWidth="1"/>
    <col min="4" max="4" width="14.33203125" bestFit="1" customWidth="1"/>
    <col min="5" max="5" width="9.109375" customWidth="1"/>
    <col min="6" max="6" width="14.33203125" customWidth="1"/>
    <col min="7" max="17" width="9.109375" customWidth="1"/>
    <col min="18" max="16384" width="9.109375" hidden="1"/>
  </cols>
  <sheetData>
    <row r="1" spans="2:16" ht="15" customHeight="1" x14ac:dyDescent="0.3"/>
    <row r="2" spans="2:16" ht="14.4" x14ac:dyDescent="0.3">
      <c r="G2" s="2" t="s">
        <v>23</v>
      </c>
      <c r="H2" s="2" t="s">
        <v>7</v>
      </c>
      <c r="I2" s="2"/>
      <c r="J2" s="2"/>
      <c r="K2" s="2"/>
      <c r="L2" s="2"/>
      <c r="M2" s="2"/>
      <c r="N2" s="2"/>
      <c r="O2" s="2"/>
      <c r="P2" s="2"/>
    </row>
    <row r="3" spans="2:16" ht="14.4" x14ac:dyDescent="0.3">
      <c r="F3" t="s">
        <v>28</v>
      </c>
      <c r="G3" s="1" t="s">
        <v>1</v>
      </c>
      <c r="H3" s="14" t="s">
        <v>2</v>
      </c>
    </row>
    <row r="4" spans="2:16" ht="14.4" x14ac:dyDescent="0.3">
      <c r="F4" t="s">
        <v>29</v>
      </c>
      <c r="G4" s="1" t="s">
        <v>1</v>
      </c>
      <c r="H4" s="14" t="s">
        <v>67</v>
      </c>
    </row>
    <row r="5" spans="2:16" ht="14.4" x14ac:dyDescent="0.3"/>
    <row r="6" spans="2:16" ht="14.4" x14ac:dyDescent="0.3">
      <c r="C6" s="2" t="s">
        <v>4</v>
      </c>
      <c r="D6" s="2" t="s">
        <v>5</v>
      </c>
      <c r="E6" s="3" t="s">
        <v>6</v>
      </c>
      <c r="F6" s="2" t="s">
        <v>7</v>
      </c>
    </row>
    <row r="7" spans="2:16" ht="14.4" x14ac:dyDescent="0.3"/>
    <row r="8" spans="2:16" ht="14.4" x14ac:dyDescent="0.3">
      <c r="B8" t="s">
        <v>8</v>
      </c>
      <c r="C8" s="22" t="s">
        <v>1</v>
      </c>
      <c r="D8" s="22" t="s">
        <v>1</v>
      </c>
      <c r="E8" s="53" t="str">
        <f>IF(AND(C8=$G$3,D8=$G$4),"P","O")</f>
        <v>P</v>
      </c>
      <c r="F8" s="49" t="str">
        <f>IF(AND(C8=$H$3,OR(D8=$H$3,D8=$G$3)),"P","O")</f>
        <v>O</v>
      </c>
      <c r="H8" s="16"/>
    </row>
    <row r="9" spans="2:16" ht="14.4" x14ac:dyDescent="0.3">
      <c r="B9" t="s">
        <v>9</v>
      </c>
      <c r="C9" s="22" t="s">
        <v>1</v>
      </c>
      <c r="D9" s="22" t="s">
        <v>2</v>
      </c>
      <c r="E9" s="53" t="str">
        <f t="shared" ref="E9:E12" si="0">IF(AND(C9=$G$3,D9=$G$4),"P","O")</f>
        <v>O</v>
      </c>
      <c r="F9" s="68" t="str">
        <f t="shared" ref="F9:F12" si="1">IF(AND(C9=$H$3,OR(D9=$H$3,D9=$G$3)),"P","O")</f>
        <v>O</v>
      </c>
      <c r="H9" s="16"/>
    </row>
    <row r="10" spans="2:16" ht="14.4" x14ac:dyDescent="0.3">
      <c r="B10" t="s">
        <v>10</v>
      </c>
      <c r="C10" s="23" t="s">
        <v>2</v>
      </c>
      <c r="D10" s="23" t="s">
        <v>1</v>
      </c>
      <c r="E10" s="53" t="str">
        <f t="shared" si="0"/>
        <v>O</v>
      </c>
      <c r="F10" s="49" t="str">
        <f t="shared" si="1"/>
        <v>P</v>
      </c>
      <c r="H10" s="16"/>
    </row>
    <row r="11" spans="2:16" ht="14.4" x14ac:dyDescent="0.3">
      <c r="B11" t="s">
        <v>11</v>
      </c>
      <c r="C11" s="22" t="s">
        <v>12</v>
      </c>
      <c r="D11" s="23" t="s">
        <v>1</v>
      </c>
      <c r="E11" s="53" t="str">
        <f t="shared" si="0"/>
        <v>O</v>
      </c>
      <c r="F11" s="49" t="str">
        <f t="shared" si="1"/>
        <v>O</v>
      </c>
      <c r="H11" s="16"/>
    </row>
    <row r="12" spans="2:16" ht="14.4" x14ac:dyDescent="0.3">
      <c r="B12" t="s">
        <v>13</v>
      </c>
      <c r="C12" s="22" t="s">
        <v>2</v>
      </c>
      <c r="D12" s="22"/>
      <c r="E12" s="53" t="str">
        <f t="shared" si="0"/>
        <v>O</v>
      </c>
      <c r="F12" s="49" t="str">
        <f t="shared" si="1"/>
        <v>O</v>
      </c>
      <c r="H12" s="16"/>
    </row>
    <row r="13" spans="2:16" ht="14.4" x14ac:dyDescent="0.3">
      <c r="E13" s="52"/>
      <c r="F13" s="51"/>
      <c r="G13" s="4"/>
    </row>
    <row r="14" spans="2:16" ht="14.4" x14ac:dyDescent="0.3">
      <c r="H14" s="16"/>
    </row>
    <row r="15" spans="2:16" ht="14.4" x14ac:dyDescent="0.3"/>
    <row r="16" spans="2:16" ht="14.4" x14ac:dyDescent="0.3"/>
    <row r="17" spans="3:7" ht="14.4" x14ac:dyDescent="0.3">
      <c r="C17" t="s">
        <v>76</v>
      </c>
    </row>
    <row r="18" spans="3:7" ht="14.4" x14ac:dyDescent="0.3"/>
    <row r="19" spans="3:7" ht="14.4" x14ac:dyDescent="0.3">
      <c r="G19" s="1"/>
    </row>
    <row r="20" spans="3:7" ht="14.4" x14ac:dyDescent="0.3"/>
    <row r="21" spans="3:7" ht="14.4" x14ac:dyDescent="0.3"/>
    <row r="22" spans="3:7" ht="14.4" x14ac:dyDescent="0.3"/>
    <row r="23" spans="3:7" ht="14.4" x14ac:dyDescent="0.3"/>
    <row r="24" spans="3:7" ht="14.4" x14ac:dyDescent="0.3"/>
    <row r="25" spans="3:7" ht="14.4" x14ac:dyDescent="0.3"/>
  </sheetData>
  <pageMargins left="0.7" right="0.7" top="0.75" bottom="0.75" header="0.3" footer="0.3"/>
  <pageSetup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205C-6AE6-4D2B-A58F-16BED8211626}">
  <dimension ref="A1:S22"/>
  <sheetViews>
    <sheetView showGridLines="0" tabSelected="1" zoomScale="160" zoomScaleNormal="160" workbookViewId="0">
      <selection activeCell="D12" sqref="D12"/>
    </sheetView>
  </sheetViews>
  <sheetFormatPr defaultColWidth="0" defaultRowHeight="15" customHeight="1" x14ac:dyDescent="0.3"/>
  <cols>
    <col min="1" max="2" width="9.109375" customWidth="1"/>
    <col min="3" max="3" width="11.5546875" bestFit="1" customWidth="1"/>
    <col min="4" max="5" width="11.88671875" bestFit="1" customWidth="1"/>
    <col min="6" max="6" width="36.5546875" customWidth="1"/>
    <col min="7" max="7" width="28.6640625" bestFit="1" customWidth="1"/>
    <col min="8" max="12" width="28.6640625" customWidth="1"/>
    <col min="13" max="13" width="28.6640625" hidden="1" customWidth="1"/>
    <col min="14" max="14" width="9.109375" hidden="1" customWidth="1"/>
    <col min="15" max="19" width="0" hidden="1" customWidth="1"/>
    <col min="20" max="16384" width="9.109375" hidden="1"/>
  </cols>
  <sheetData>
    <row r="1" spans="2:14" thickBot="1" x14ac:dyDescent="0.35"/>
    <row r="2" spans="2:14" ht="15.6" thickTop="1" thickBot="1" x14ac:dyDescent="0.35">
      <c r="F2" s="9" t="s">
        <v>37</v>
      </c>
      <c r="G2" s="10" t="s">
        <v>38</v>
      </c>
      <c r="H2" s="10" t="s">
        <v>41</v>
      </c>
      <c r="I2" s="10" t="s">
        <v>68</v>
      </c>
      <c r="J2" s="60"/>
      <c r="K2" s="60"/>
      <c r="L2" s="60"/>
      <c r="M2" s="60"/>
      <c r="N2" s="14"/>
    </row>
    <row r="3" spans="2:14" thickTop="1" x14ac:dyDescent="0.3">
      <c r="F3" s="11">
        <v>0</v>
      </c>
      <c r="G3" s="58">
        <v>0.1</v>
      </c>
      <c r="H3" s="11">
        <v>0.2</v>
      </c>
      <c r="I3" s="11">
        <v>0.3</v>
      </c>
      <c r="J3" s="59"/>
      <c r="K3" s="59"/>
      <c r="L3" s="59"/>
      <c r="M3" s="59"/>
    </row>
    <row r="4" spans="2:14" ht="14.4" x14ac:dyDescent="0.3"/>
    <row r="5" spans="2:14" ht="14.4" x14ac:dyDescent="0.3">
      <c r="C5" s="2" t="s">
        <v>39</v>
      </c>
      <c r="D5" s="2" t="s">
        <v>40</v>
      </c>
      <c r="E5" s="2"/>
    </row>
    <row r="6" spans="2:14" ht="14.4" x14ac:dyDescent="0.3">
      <c r="F6" s="6"/>
    </row>
    <row r="7" spans="2:14" ht="14.4" x14ac:dyDescent="0.3">
      <c r="B7" t="s">
        <v>24</v>
      </c>
      <c r="C7" s="56">
        <v>4000</v>
      </c>
      <c r="D7" s="21">
        <f>IF(C7&lt;10000,$F$3,$G$3)</f>
        <v>0</v>
      </c>
      <c r="E7" s="21">
        <f>IF(C7&lt;10000,$F$3,IF(C7&gt;=50000,$H$3,$G$3))</f>
        <v>0</v>
      </c>
      <c r="F7" s="7">
        <f>IF(C7&lt;10000,$F$3,IF(C7&gt;=100000,$I$3,IF(C7&gt;=50000,$H$3,$G$3)))</f>
        <v>0</v>
      </c>
    </row>
    <row r="8" spans="2:14" ht="14.4" x14ac:dyDescent="0.3">
      <c r="B8" t="s">
        <v>25</v>
      </c>
      <c r="C8" s="56">
        <v>8000</v>
      </c>
      <c r="D8" s="21">
        <f t="shared" ref="D8:D16" si="0">IF(C8&lt;10000,$F$3,$G$3)</f>
        <v>0</v>
      </c>
      <c r="E8" s="21">
        <f t="shared" ref="E8:E16" si="1">IF(C8&lt;10000,$F$3,IF(C8&gt;=50000,$H$3,$G$3))</f>
        <v>0</v>
      </c>
      <c r="F8" s="7">
        <f t="shared" ref="F8:F16" si="2">IF(C8&lt;10000,$F$3,IF(C8&gt;=100000,$I$3,IF(C8&gt;=50000,$H$3,$G$3)))</f>
        <v>0</v>
      </c>
    </row>
    <row r="9" spans="2:14" ht="14.4" x14ac:dyDescent="0.3">
      <c r="B9" t="s">
        <v>26</v>
      </c>
      <c r="C9" s="56">
        <v>10000</v>
      </c>
      <c r="D9" s="21">
        <f t="shared" si="0"/>
        <v>0.1</v>
      </c>
      <c r="E9" s="21">
        <f t="shared" si="1"/>
        <v>0.1</v>
      </c>
      <c r="F9" s="7">
        <f t="shared" si="2"/>
        <v>0.1</v>
      </c>
    </row>
    <row r="10" spans="2:14" ht="14.4" x14ac:dyDescent="0.3">
      <c r="B10" t="s">
        <v>27</v>
      </c>
      <c r="C10" s="57">
        <v>15000</v>
      </c>
      <c r="D10" s="21">
        <f t="shared" si="0"/>
        <v>0.1</v>
      </c>
      <c r="E10" s="21">
        <f t="shared" si="1"/>
        <v>0.1</v>
      </c>
      <c r="F10" s="7">
        <f t="shared" si="2"/>
        <v>0.1</v>
      </c>
      <c r="G10" s="5"/>
      <c r="H10" s="5"/>
      <c r="I10" s="5"/>
      <c r="J10" s="5"/>
      <c r="K10" s="5"/>
      <c r="L10" s="5"/>
      <c r="M10" s="5"/>
    </row>
    <row r="11" spans="2:14" ht="14.4" x14ac:dyDescent="0.3">
      <c r="B11" t="s">
        <v>59</v>
      </c>
      <c r="C11" s="78">
        <v>80000</v>
      </c>
      <c r="D11" s="80">
        <f t="shared" si="0"/>
        <v>0.1</v>
      </c>
      <c r="E11" s="79">
        <f t="shared" si="1"/>
        <v>0.2</v>
      </c>
      <c r="F11" s="79">
        <f t="shared" si="2"/>
        <v>0.2</v>
      </c>
    </row>
    <row r="12" spans="2:14" ht="14.4" x14ac:dyDescent="0.3">
      <c r="B12" t="s">
        <v>60</v>
      </c>
      <c r="C12" s="78">
        <v>100000</v>
      </c>
      <c r="D12" s="80">
        <f t="shared" si="0"/>
        <v>0.1</v>
      </c>
      <c r="E12" s="80">
        <f t="shared" si="1"/>
        <v>0.2</v>
      </c>
      <c r="F12" s="79">
        <f t="shared" si="2"/>
        <v>0.3</v>
      </c>
    </row>
    <row r="13" spans="2:14" ht="14.4" x14ac:dyDescent="0.3">
      <c r="B13" t="s">
        <v>61</v>
      </c>
      <c r="C13" s="57">
        <v>12000</v>
      </c>
      <c r="D13" s="21">
        <f t="shared" si="0"/>
        <v>0.1</v>
      </c>
      <c r="E13" s="21">
        <f t="shared" si="1"/>
        <v>0.1</v>
      </c>
      <c r="F13" s="7">
        <f t="shared" si="2"/>
        <v>0.1</v>
      </c>
    </row>
    <row r="14" spans="2:14" ht="14.4" x14ac:dyDescent="0.3">
      <c r="B14" t="s">
        <v>62</v>
      </c>
      <c r="C14" s="57">
        <v>9800</v>
      </c>
      <c r="D14" s="21">
        <f t="shared" si="0"/>
        <v>0</v>
      </c>
      <c r="E14" s="21">
        <f t="shared" si="1"/>
        <v>0</v>
      </c>
      <c r="F14" s="7">
        <f t="shared" si="2"/>
        <v>0</v>
      </c>
    </row>
    <row r="15" spans="2:14" ht="14.4" x14ac:dyDescent="0.3">
      <c r="B15" t="s">
        <v>64</v>
      </c>
      <c r="C15" s="57">
        <v>20000</v>
      </c>
      <c r="D15" s="21">
        <f t="shared" si="0"/>
        <v>0.1</v>
      </c>
      <c r="E15" s="21">
        <f t="shared" si="1"/>
        <v>0.1</v>
      </c>
      <c r="F15" s="7">
        <f t="shared" si="2"/>
        <v>0.1</v>
      </c>
    </row>
    <row r="16" spans="2:14" ht="14.4" x14ac:dyDescent="0.3">
      <c r="B16" t="s">
        <v>63</v>
      </c>
      <c r="C16" s="57">
        <v>16000</v>
      </c>
      <c r="D16" s="21">
        <f t="shared" si="0"/>
        <v>0.1</v>
      </c>
      <c r="E16" s="21">
        <f t="shared" si="1"/>
        <v>0.1</v>
      </c>
      <c r="F16" s="7">
        <f t="shared" si="2"/>
        <v>0.1</v>
      </c>
    </row>
    <row r="17" spans="3:6" ht="15.6" x14ac:dyDescent="0.35">
      <c r="C17" s="8"/>
      <c r="D17" s="6"/>
      <c r="E17" s="7"/>
      <c r="F17" s="54"/>
    </row>
    <row r="18" spans="3:6" ht="15.6" x14ac:dyDescent="0.35">
      <c r="F18" s="54"/>
    </row>
    <row r="19" spans="3:6" ht="15.6" x14ac:dyDescent="0.35">
      <c r="C19" t="s">
        <v>94</v>
      </c>
      <c r="F19" s="54"/>
    </row>
    <row r="20" spans="3:6" ht="48" customHeight="1" x14ac:dyDescent="0.3">
      <c r="C20" s="82" t="s">
        <v>95</v>
      </c>
      <c r="E20" s="81" t="s">
        <v>97</v>
      </c>
      <c r="F20" s="83" t="s">
        <v>98</v>
      </c>
    </row>
    <row r="21" spans="3:6" ht="15" customHeight="1" x14ac:dyDescent="0.3">
      <c r="C21" t="s">
        <v>96</v>
      </c>
      <c r="E21" t="s">
        <v>96</v>
      </c>
      <c r="F21" t="s">
        <v>96</v>
      </c>
    </row>
    <row r="22" spans="3:6" ht="15" customHeight="1" x14ac:dyDescent="0.35">
      <c r="F22" s="54"/>
    </row>
  </sheetData>
  <phoneticPr fontId="5" type="noConversion"/>
  <pageMargins left="0.7" right="0.7" top="0.75" bottom="0.75" header="0.3" footer="0.3"/>
  <pageSetup paperSize="9" orientation="portrait" horizontalDpi="30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8FC7-41F9-4461-B1DA-C5C194232D79}">
  <dimension ref="A1:L29"/>
  <sheetViews>
    <sheetView showGridLines="0" topLeftCell="A3" zoomScale="97" zoomScaleNormal="205" workbookViewId="0">
      <selection activeCell="E12" sqref="E12"/>
    </sheetView>
  </sheetViews>
  <sheetFormatPr defaultColWidth="0" defaultRowHeight="14.4" customHeight="1" zeroHeight="1" x14ac:dyDescent="0.3"/>
  <cols>
    <col min="1" max="2" width="8.88671875" customWidth="1"/>
    <col min="3" max="7" width="16.88671875" customWidth="1"/>
    <col min="8" max="8" width="14.44140625" bestFit="1" customWidth="1"/>
    <col min="9" max="11" width="14.44140625" customWidth="1"/>
    <col min="12" max="12" width="8.88671875" customWidth="1"/>
    <col min="13" max="15" width="8.88671875" hidden="1" customWidth="1"/>
    <col min="16" max="16384" width="8.88671875" hidden="1"/>
  </cols>
  <sheetData>
    <row r="1" spans="2:11" x14ac:dyDescent="0.3"/>
    <row r="2" spans="2:11" x14ac:dyDescent="0.3">
      <c r="C2" s="2" t="s">
        <v>42</v>
      </c>
      <c r="E2" s="19">
        <v>1000</v>
      </c>
    </row>
    <row r="3" spans="2:11" x14ac:dyDescent="0.3">
      <c r="C3" s="2"/>
      <c r="E3" s="1"/>
    </row>
    <row r="4" spans="2:11" x14ac:dyDescent="0.3">
      <c r="C4" s="12" t="s">
        <v>43</v>
      </c>
    </row>
    <row r="5" spans="2:11" x14ac:dyDescent="0.3"/>
    <row r="6" spans="2:11" x14ac:dyDescent="0.3">
      <c r="C6" s="2" t="s">
        <v>18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66</v>
      </c>
      <c r="J6" s="2"/>
    </row>
    <row r="7" spans="2:11" x14ac:dyDescent="0.3"/>
    <row r="8" spans="2:11" x14ac:dyDescent="0.3">
      <c r="B8" s="1" t="s">
        <v>24</v>
      </c>
      <c r="C8" s="73" t="s">
        <v>71</v>
      </c>
      <c r="D8" s="73" t="s">
        <v>71</v>
      </c>
      <c r="E8" s="73" t="s">
        <v>74</v>
      </c>
      <c r="F8" s="73" t="s">
        <v>71</v>
      </c>
      <c r="G8" s="73" t="s">
        <v>74</v>
      </c>
      <c r="H8" s="74">
        <f>COUNTA(C8:G8)*$E$2</f>
        <v>5000</v>
      </c>
      <c r="I8" s="74">
        <f>COUNTIF(C8:G8,"O")</f>
        <v>2</v>
      </c>
      <c r="J8">
        <f>COUNTIF(C8:G8,"P")</f>
        <v>3</v>
      </c>
    </row>
    <row r="9" spans="2:11" x14ac:dyDescent="0.3">
      <c r="B9" s="1" t="s">
        <v>25</v>
      </c>
      <c r="C9" s="44" t="s">
        <v>74</v>
      </c>
      <c r="D9" s="44" t="s">
        <v>74</v>
      </c>
      <c r="E9" s="44" t="s">
        <v>74</v>
      </c>
      <c r="F9" s="44" t="s">
        <v>74</v>
      </c>
      <c r="G9" s="44" t="s">
        <v>74</v>
      </c>
      <c r="H9" s="13">
        <f t="shared" ref="H9:H11" si="0">COUNTA(C9:G9)*$E$2</f>
        <v>5000</v>
      </c>
      <c r="I9" s="74">
        <f t="shared" ref="I9:I11" si="1">COUNTIF(C9:G9,"O")</f>
        <v>5</v>
      </c>
      <c r="J9">
        <f t="shared" ref="J9:J11" si="2">COUNTIF(C9:G9,"P")</f>
        <v>0</v>
      </c>
    </row>
    <row r="10" spans="2:11" x14ac:dyDescent="0.3">
      <c r="B10" s="1" t="s">
        <v>26</v>
      </c>
      <c r="C10" s="44" t="s">
        <v>71</v>
      </c>
      <c r="D10" s="44" t="s">
        <v>74</v>
      </c>
      <c r="E10" s="44" t="s">
        <v>74</v>
      </c>
      <c r="F10" s="44" t="s">
        <v>71</v>
      </c>
      <c r="G10" s="44" t="s">
        <v>74</v>
      </c>
      <c r="H10" s="13">
        <f t="shared" si="0"/>
        <v>5000</v>
      </c>
      <c r="I10" s="74">
        <f t="shared" si="1"/>
        <v>3</v>
      </c>
      <c r="J10">
        <f t="shared" si="2"/>
        <v>2</v>
      </c>
    </row>
    <row r="11" spans="2:11" x14ac:dyDescent="0.3">
      <c r="B11" s="1" t="s">
        <v>27</v>
      </c>
      <c r="C11" s="44" t="s">
        <v>71</v>
      </c>
      <c r="D11" s="44" t="s">
        <v>71</v>
      </c>
      <c r="E11" s="44" t="s">
        <v>74</v>
      </c>
      <c r="F11" s="44" t="s">
        <v>74</v>
      </c>
      <c r="G11" s="44" t="s">
        <v>71</v>
      </c>
      <c r="H11" s="13">
        <f t="shared" si="0"/>
        <v>5000</v>
      </c>
      <c r="I11" s="74">
        <f t="shared" si="1"/>
        <v>2</v>
      </c>
      <c r="J11">
        <f t="shared" si="2"/>
        <v>3</v>
      </c>
      <c r="K11" s="13"/>
    </row>
    <row r="12" spans="2:11" x14ac:dyDescent="0.3">
      <c r="C12" s="14"/>
      <c r="D12" s="14"/>
      <c r="E12" s="14"/>
      <c r="F12" s="14"/>
      <c r="G12" s="14"/>
      <c r="I12" s="13"/>
    </row>
    <row r="13" spans="2:11" x14ac:dyDescent="0.3">
      <c r="C13" s="14"/>
      <c r="D13" s="14"/>
      <c r="E13" s="14"/>
      <c r="F13" s="14"/>
      <c r="G13" s="14"/>
    </row>
    <row r="14" spans="2:11" x14ac:dyDescent="0.3">
      <c r="C14" s="76">
        <v>10</v>
      </c>
      <c r="D14" s="76">
        <v>10</v>
      </c>
      <c r="E14" s="14"/>
      <c r="F14" s="14"/>
      <c r="G14" s="14"/>
    </row>
    <row r="15" spans="2:11" x14ac:dyDescent="0.3">
      <c r="C15" s="76">
        <v>20</v>
      </c>
      <c r="D15" s="77">
        <v>0</v>
      </c>
      <c r="E15" s="14"/>
      <c r="F15" s="14" t="s">
        <v>91</v>
      </c>
      <c r="G15" s="14"/>
    </row>
    <row r="16" spans="2:11" x14ac:dyDescent="0.3">
      <c r="C16" s="76">
        <v>0</v>
      </c>
      <c r="D16" s="76">
        <v>30</v>
      </c>
      <c r="E16" s="14"/>
      <c r="F16" s="75">
        <v>0</v>
      </c>
      <c r="G16" s="14"/>
    </row>
    <row r="17" spans="3:7" x14ac:dyDescent="0.3">
      <c r="C17" s="76">
        <v>40</v>
      </c>
      <c r="D17" s="76">
        <v>40</v>
      </c>
      <c r="E17" s="14"/>
      <c r="F17" s="14"/>
      <c r="G17" s="14"/>
    </row>
    <row r="18" spans="3:7" x14ac:dyDescent="0.3">
      <c r="C18" s="76">
        <v>50</v>
      </c>
      <c r="D18" s="76">
        <v>50</v>
      </c>
      <c r="E18" s="14" t="s">
        <v>85</v>
      </c>
      <c r="F18" s="14" t="s">
        <v>86</v>
      </c>
      <c r="G18" s="14"/>
    </row>
    <row r="19" spans="3:7" x14ac:dyDescent="0.3">
      <c r="C19" s="14"/>
      <c r="D19" s="14"/>
      <c r="E19" s="14"/>
      <c r="F19" s="14"/>
      <c r="G19" s="14"/>
    </row>
    <row r="20" spans="3:7" x14ac:dyDescent="0.3">
      <c r="C20" s="14"/>
      <c r="D20" s="14"/>
      <c r="E20" s="14" t="s">
        <v>77</v>
      </c>
      <c r="F20" s="14" t="s">
        <v>78</v>
      </c>
      <c r="G20" s="14"/>
    </row>
    <row r="21" spans="3:7" x14ac:dyDescent="0.3">
      <c r="E21" t="s">
        <v>79</v>
      </c>
      <c r="F21" t="s">
        <v>80</v>
      </c>
    </row>
    <row r="22" spans="3:7" x14ac:dyDescent="0.3">
      <c r="E22" t="s">
        <v>84</v>
      </c>
      <c r="F22" t="s">
        <v>83</v>
      </c>
    </row>
    <row r="23" spans="3:7" x14ac:dyDescent="0.3">
      <c r="E23" t="s">
        <v>81</v>
      </c>
      <c r="F23" t="s">
        <v>82</v>
      </c>
    </row>
    <row r="24" spans="3:7" x14ac:dyDescent="0.3"/>
    <row r="25" spans="3:7" x14ac:dyDescent="0.3">
      <c r="E25" t="s">
        <v>87</v>
      </c>
      <c r="F25" t="s">
        <v>88</v>
      </c>
    </row>
    <row r="26" spans="3:7" x14ac:dyDescent="0.3">
      <c r="E26" t="s">
        <v>89</v>
      </c>
      <c r="F26" t="s">
        <v>90</v>
      </c>
    </row>
    <row r="27" spans="3:7" x14ac:dyDescent="0.3">
      <c r="E27" t="s">
        <v>92</v>
      </c>
      <c r="F27" t="s">
        <v>93</v>
      </c>
    </row>
    <row r="28" spans="3:7" x14ac:dyDescent="0.3"/>
    <row r="29" spans="3:7" ht="14.4" customHeight="1" x14ac:dyDescent="0.3"/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75C8-6C59-4C2F-A509-FE7CC780D6F4}">
  <dimension ref="A1:I23"/>
  <sheetViews>
    <sheetView showGridLines="0" topLeftCell="A5" zoomScale="129" zoomScaleNormal="265" workbookViewId="0">
      <selection activeCell="E12" sqref="E12"/>
    </sheetView>
  </sheetViews>
  <sheetFormatPr defaultColWidth="0" defaultRowHeight="14.4" customHeight="1" zeroHeight="1" x14ac:dyDescent="0.3"/>
  <cols>
    <col min="1" max="1" width="9.109375" customWidth="1"/>
    <col min="2" max="2" width="13.33203125" customWidth="1"/>
    <col min="3" max="3" width="10.88671875" bestFit="1" customWidth="1"/>
    <col min="4" max="9" width="9.109375" customWidth="1"/>
    <col min="10" max="13" width="9.109375" hidden="1" customWidth="1"/>
    <col min="14" max="16384" width="9.109375" hidden="1"/>
  </cols>
  <sheetData>
    <row r="1" spans="2:4" x14ac:dyDescent="0.3"/>
    <row r="2" spans="2:4" x14ac:dyDescent="0.3"/>
    <row r="3" spans="2:4" x14ac:dyDescent="0.3"/>
    <row r="4" spans="2:4" x14ac:dyDescent="0.3">
      <c r="B4" s="2" t="s">
        <v>50</v>
      </c>
      <c r="C4" s="2" t="s">
        <v>51</v>
      </c>
      <c r="D4" s="2" t="s">
        <v>39</v>
      </c>
    </row>
    <row r="5" spans="2:4" x14ac:dyDescent="0.3">
      <c r="B5" s="2"/>
      <c r="C5" s="2"/>
      <c r="D5" s="2"/>
    </row>
    <row r="6" spans="2:4" x14ac:dyDescent="0.3"/>
    <row r="7" spans="2:4" x14ac:dyDescent="0.3">
      <c r="B7" t="s">
        <v>52</v>
      </c>
      <c r="C7" t="s">
        <v>49</v>
      </c>
      <c r="D7">
        <v>100</v>
      </c>
    </row>
    <row r="8" spans="2:4" x14ac:dyDescent="0.3">
      <c r="B8" t="s">
        <v>52</v>
      </c>
      <c r="C8" t="s">
        <v>49</v>
      </c>
      <c r="D8">
        <v>150</v>
      </c>
    </row>
    <row r="9" spans="2:4" x14ac:dyDescent="0.3">
      <c r="B9" t="s">
        <v>52</v>
      </c>
      <c r="C9" t="s">
        <v>53</v>
      </c>
      <c r="D9">
        <v>200</v>
      </c>
    </row>
    <row r="10" spans="2:4" x14ac:dyDescent="0.3">
      <c r="B10" t="s">
        <v>54</v>
      </c>
      <c r="C10" t="s">
        <v>49</v>
      </c>
      <c r="D10">
        <v>250</v>
      </c>
    </row>
    <row r="11" spans="2:4" x14ac:dyDescent="0.3">
      <c r="B11" t="s">
        <v>54</v>
      </c>
      <c r="C11" t="s">
        <v>55</v>
      </c>
      <c r="D11">
        <v>300</v>
      </c>
    </row>
    <row r="12" spans="2:4" x14ac:dyDescent="0.3">
      <c r="B12" t="s">
        <v>54</v>
      </c>
      <c r="C12" t="s">
        <v>53</v>
      </c>
      <c r="D12">
        <v>350</v>
      </c>
    </row>
    <row r="13" spans="2:4" x14ac:dyDescent="0.3">
      <c r="B13" t="s">
        <v>52</v>
      </c>
      <c r="C13" t="s">
        <v>53</v>
      </c>
      <c r="D13">
        <v>400</v>
      </c>
    </row>
    <row r="14" spans="2:4" x14ac:dyDescent="0.3">
      <c r="B14" t="s">
        <v>52</v>
      </c>
      <c r="C14" t="s">
        <v>49</v>
      </c>
      <c r="D14">
        <v>450</v>
      </c>
    </row>
    <row r="15" spans="2:4" x14ac:dyDescent="0.3">
      <c r="B15" t="s">
        <v>52</v>
      </c>
      <c r="C15" t="s">
        <v>49</v>
      </c>
      <c r="D15">
        <v>500</v>
      </c>
    </row>
    <row r="16" spans="2:4" x14ac:dyDescent="0.3"/>
    <row r="17" spans="2:7" x14ac:dyDescent="0.3"/>
    <row r="18" spans="2:7" x14ac:dyDescent="0.3">
      <c r="B18" t="s">
        <v>52</v>
      </c>
      <c r="D18">
        <f>SUMIF(B7:B15,B18,D7:D15)</f>
        <v>1800</v>
      </c>
    </row>
    <row r="19" spans="2:7" x14ac:dyDescent="0.3">
      <c r="B19" t="s">
        <v>52</v>
      </c>
      <c r="C19" t="s">
        <v>53</v>
      </c>
      <c r="D19" s="55">
        <f>SUMIFS(D7:D15,B7:B15,B19,C7:C15,C19)</f>
        <v>600</v>
      </c>
      <c r="E19" s="14"/>
      <c r="F19" s="14"/>
      <c r="G19" s="14"/>
    </row>
    <row r="20" spans="2:7" x14ac:dyDescent="0.3">
      <c r="B20" s="14"/>
      <c r="C20" s="14"/>
      <c r="D20" s="14"/>
      <c r="E20" s="14"/>
      <c r="F20" s="14"/>
      <c r="G20" s="14"/>
    </row>
    <row r="21" spans="2:7" x14ac:dyDescent="0.3">
      <c r="B21" s="14"/>
      <c r="C21" s="14"/>
      <c r="D21" s="14"/>
      <c r="E21" s="14"/>
      <c r="F21" s="14"/>
      <c r="G21" s="14"/>
    </row>
    <row r="22" spans="2:7" x14ac:dyDescent="0.3">
      <c r="B22" t="s">
        <v>99</v>
      </c>
      <c r="D22">
        <f>SUMIFS(D7:D15,B7:B15,B19)</f>
        <v>1800</v>
      </c>
    </row>
    <row r="23" spans="2:7" x14ac:dyDescent="0.3"/>
  </sheetData>
  <conditionalFormatting sqref="B7">
    <cfRule type="expression" dxfId="4" priority="5">
      <formula>$B$19=$B7</formula>
    </cfRule>
  </conditionalFormatting>
  <conditionalFormatting sqref="B8:B15 B18:B19">
    <cfRule type="expression" dxfId="3" priority="4">
      <formula>$B$19=$B8</formula>
    </cfRule>
  </conditionalFormatting>
  <conditionalFormatting sqref="C7:C15">
    <cfRule type="expression" dxfId="2" priority="3">
      <formula>$C$19=C7</formula>
    </cfRule>
  </conditionalFormatting>
  <conditionalFormatting sqref="D7:E7">
    <cfRule type="expression" dxfId="1" priority="2">
      <formula>AND($B$19=B7,$C$19=C7)</formula>
    </cfRule>
  </conditionalFormatting>
  <conditionalFormatting sqref="D8:E15">
    <cfRule type="expression" dxfId="0" priority="1">
      <formula>AND($B$19=B8,$C$19=C8)</formula>
    </cfRule>
  </conditionalFormatting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Links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Muhammad Hassan Saleem (PK)</cp:lastModifiedBy>
  <dcterms:created xsi:type="dcterms:W3CDTF">2021-10-02T14:23:50Z</dcterms:created>
  <dcterms:modified xsi:type="dcterms:W3CDTF">2024-03-21T18:13:46Z</dcterms:modified>
</cp:coreProperties>
</file>